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oks\Statistical Procedures for the Medical Device Industry\STAT-18 - Skewness Kurtosis Normality Tests - EXCEL\"/>
    </mc:Choice>
  </mc:AlternateContent>
  <bookViews>
    <workbookView xWindow="-15" yWindow="-15" windowWidth="14415" windowHeight="12780"/>
  </bookViews>
  <sheets>
    <sheet name="Introduction" sheetId="3" r:id="rId1"/>
    <sheet name="Skewness Kurtosis Norm Tests" sheetId="55" r:id="rId2"/>
    <sheet name="Example Data Sets" sheetId="40" r:id="rId3"/>
  </sheets>
  <definedNames>
    <definedName name="Ave" localSheetId="1">'Skewness Kurtosis Norm Tests'!$E$14</definedName>
    <definedName name="Kurt">'Skewness Kurtosis Norm Tests'!$E$17</definedName>
    <definedName name="N" localSheetId="1">'Skewness Kurtosis Norm Tests'!$E$13</definedName>
    <definedName name="SD" localSheetId="1">'Skewness Kurtosis Norm Tests'!$E$15</definedName>
    <definedName name="Skew">'Skewness Kurtosis Norm Tests'!$E$16</definedName>
    <definedName name="Type" localSheetId="1">'Skewness Kurtosis Norm Tests'!$D$7</definedName>
  </definedNames>
  <calcPr calcId="162913"/>
</workbook>
</file>

<file path=xl/calcChain.xml><?xml version="1.0" encoding="utf-8"?>
<calcChain xmlns="http://schemas.openxmlformats.org/spreadsheetml/2006/main">
  <c r="E13" i="55" l="1"/>
  <c r="E28" i="55" s="1"/>
  <c r="D11" i="55"/>
  <c r="J23" i="55" l="1"/>
  <c r="J24" i="55"/>
  <c r="J26" i="55"/>
  <c r="J27" i="55" s="1"/>
  <c r="J13" i="55"/>
  <c r="J14" i="55" s="1"/>
  <c r="E15" i="55"/>
  <c r="E17" i="55" s="1"/>
  <c r="J22" i="55" s="1"/>
  <c r="E14" i="55"/>
  <c r="E23" i="55" l="1"/>
  <c r="E22" i="55"/>
  <c r="E16" i="55"/>
  <c r="J11" i="55" s="1"/>
  <c r="J12" i="55" s="1"/>
  <c r="J25" i="55"/>
  <c r="J28" i="55" s="1"/>
  <c r="J29" i="55" s="1"/>
  <c r="J15" i="55"/>
  <c r="J16" i="55"/>
  <c r="J17" i="55" l="1"/>
  <c r="J34" i="55" s="1"/>
  <c r="J35" i="55" s="1"/>
  <c r="J32" i="55"/>
  <c r="J31" i="55"/>
  <c r="J30" i="55"/>
  <c r="J18" i="55" l="1"/>
  <c r="J20" i="55"/>
  <c r="J19" i="55"/>
</calcChain>
</file>

<file path=xl/sharedStrings.xml><?xml version="1.0" encoding="utf-8"?>
<sst xmlns="http://schemas.openxmlformats.org/spreadsheetml/2006/main" count="81" uniqueCount="70">
  <si>
    <t>All rights reserved.</t>
  </si>
  <si>
    <t>www.variation.com</t>
  </si>
  <si>
    <t>info@variation.com</t>
  </si>
  <si>
    <t>Book Link:</t>
  </si>
  <si>
    <t xml:space="preserve">STATISTICAL PROCEDURES </t>
  </si>
  <si>
    <t>FOR THE MEDICAL DEVICE INDUSTRY</t>
  </si>
  <si>
    <t>Dr. Wayne A. Taylor</t>
  </si>
  <si>
    <t>Table of Contents</t>
  </si>
  <si>
    <t>STATISTICAL PROCEDURES FOR THE MEDICAL DEVICE INDUSTRY</t>
  </si>
  <si>
    <t>Example Data Sets</t>
  </si>
  <si>
    <t>Further Information:</t>
  </si>
  <si>
    <t>Copyright © 2017 Taylor Enterprises, Inc.</t>
  </si>
  <si>
    <t xml:space="preserve">   Average</t>
  </si>
  <si>
    <t xml:space="preserve">   Sample Size</t>
  </si>
  <si>
    <t xml:space="preserve">   Standard Deviation</t>
  </si>
  <si>
    <t>Data</t>
  </si>
  <si>
    <t>Sample</t>
  </si>
  <si>
    <t>Diameter</t>
  </si>
  <si>
    <t xml:space="preserve">For those purchasing the book Statistical Procedures for the Medical Device Industry, this file contains a spreadsheet for performing the Skewness Kurtosis All and Specific normality tests.  Further information about the use of this spreadsheet is provided in the book.  </t>
  </si>
  <si>
    <t>STAT 18,  Appendix A:  General Normality Tests</t>
  </si>
  <si>
    <t>STAT 18,  Appendix C:  Skewness-Kurtosis Specific Normality Test</t>
  </si>
  <si>
    <t>STAT-18: Normality Testing and Transformations</t>
  </si>
  <si>
    <t>Type Specification Limits:</t>
  </si>
  <si>
    <t xml:space="preserve">       U - upper specificiation limit only</t>
  </si>
  <si>
    <t xml:space="preserve">       L - Lower specification limit only</t>
  </si>
  <si>
    <t>Skewness =</t>
  </si>
  <si>
    <t xml:space="preserve">   Skewness</t>
  </si>
  <si>
    <t xml:space="preserve">   Excess Kurtosis</t>
  </si>
  <si>
    <t xml:space="preserve">    STAT-18, Statistical Techniques for Normality Testing and Transformation</t>
  </si>
  <si>
    <t xml:space="preserve">Y = </t>
  </si>
  <si>
    <t xml:space="preserve">B2 = </t>
  </si>
  <si>
    <t xml:space="preserve">W2 = </t>
  </si>
  <si>
    <t xml:space="preserve">Delta = </t>
  </si>
  <si>
    <t xml:space="preserve">Alpha = </t>
  </si>
  <si>
    <t xml:space="preserve">Z = </t>
  </si>
  <si>
    <t xml:space="preserve">Eb2 = </t>
  </si>
  <si>
    <t xml:space="preserve">VarB2 = </t>
  </si>
  <si>
    <t xml:space="preserve">x = </t>
  </si>
  <si>
    <t xml:space="preserve">3StdMom = </t>
  </si>
  <si>
    <t xml:space="preserve">A = </t>
  </si>
  <si>
    <t>Z=</t>
  </si>
  <si>
    <t>K^2</t>
  </si>
  <si>
    <t>p-value</t>
  </si>
  <si>
    <t xml:space="preserve">    Appendix C:  Skewness-Kurtosis Specific Normality Test</t>
  </si>
  <si>
    <t xml:space="preserve">    Appendix A:  General Normality Tests</t>
  </si>
  <si>
    <t xml:space="preserve">Kurtosis = </t>
  </si>
  <si>
    <t xml:space="preserve">p-value &lt;&gt; = </t>
  </si>
  <si>
    <t xml:space="preserve">p-value &gt; = </t>
  </si>
  <si>
    <t xml:space="preserve">p-value &lt; = </t>
  </si>
  <si>
    <t>Skewness-Kurtosis All Normality Test (Requires at least 15 Samples)</t>
  </si>
  <si>
    <t xml:space="preserve">   P-value:</t>
  </si>
  <si>
    <t xml:space="preserve">   Conclusion:</t>
  </si>
  <si>
    <t>Skewness-Kurtosis Specific Normality Test (Requires at least 15 Samples)</t>
  </si>
  <si>
    <t xml:space="preserve">       T - two-sided specification</t>
  </si>
  <si>
    <t xml:space="preserve">     STAT-18, Statistical Techniques for Normality Testing and Transformations</t>
  </si>
  <si>
    <t>Skewness Kurtosis Normality Tests</t>
  </si>
  <si>
    <t xml:space="preserve">    Appendix B:  Effects of Ties on General Normality Tests
</t>
  </si>
  <si>
    <t>Unrounded</t>
  </si>
  <si>
    <t>Rounded to 0.5</t>
  </si>
  <si>
    <t>Torque</t>
  </si>
  <si>
    <t>Subgroup</t>
  </si>
  <si>
    <t>Cavity</t>
  </si>
  <si>
    <t xml:space="preserve">    Appendix C:  Skewness-Kurtosis Specific Normality Test
</t>
  </si>
  <si>
    <t xml:space="preserve">    Appendix F: Sublotting Data using Kruskalls-Wallis Test
</t>
  </si>
  <si>
    <t xml:space="preserve">    Appendix E: Sublotting Data using ANOVA
</t>
  </si>
  <si>
    <t xml:space="preserve">    Appendix D: Transforming Data
</t>
  </si>
  <si>
    <t>Break Force</t>
  </si>
  <si>
    <t>www.variation.com/procedures</t>
  </si>
  <si>
    <t>T</t>
  </si>
  <si>
    <t>Revision 1: 8/30/2017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</si>
</sst>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0" fillId="3" borderId="0" xfId="0" applyFill="1"/>
    <xf numFmtId="0" fontId="6" fillId="4" borderId="0" xfId="0" applyFont="1" applyFill="1" applyBorder="1" applyAlignment="1">
      <alignment horizontal="justify" vertical="center"/>
    </xf>
    <xf numFmtId="0" fontId="7" fillId="4" borderId="0" xfId="0" applyFont="1" applyFill="1" applyBorder="1"/>
    <xf numFmtId="0" fontId="0" fillId="0" borderId="0" xfId="0" applyFill="1"/>
    <xf numFmtId="0" fontId="1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/>
    <xf numFmtId="0" fontId="6" fillId="4" borderId="3" xfId="0" applyFont="1" applyFill="1" applyBorder="1" applyAlignment="1">
      <alignment horizontal="justify" vertical="center" wrapText="1"/>
    </xf>
    <xf numFmtId="0" fontId="13" fillId="2" borderId="0" xfId="4" applyNumberFormat="1" applyFont="1" applyFill="1" applyBorder="1" applyProtection="1"/>
    <xf numFmtId="0" fontId="12" fillId="2" borderId="0" xfId="4" applyNumberFormat="1" applyFont="1" applyFill="1" applyBorder="1" applyProtection="1"/>
    <xf numFmtId="0" fontId="9" fillId="2" borderId="0" xfId="4" applyNumberFormat="1" applyFill="1" applyBorder="1" applyProtection="1"/>
    <xf numFmtId="0" fontId="7" fillId="4" borderId="0" xfId="0" applyFont="1" applyFill="1" applyBorder="1" applyAlignment="1">
      <alignment horizontal="center"/>
    </xf>
    <xf numFmtId="0" fontId="0" fillId="6" borderId="0" xfId="0" applyFill="1" applyBorder="1"/>
    <xf numFmtId="0" fontId="5" fillId="6" borderId="0" xfId="3" applyFill="1" applyBorder="1"/>
    <xf numFmtId="0" fontId="15" fillId="6" borderId="0" xfId="3" applyFont="1" applyFill="1" applyBorder="1"/>
    <xf numFmtId="0" fontId="8" fillId="6" borderId="0" xfId="1" applyFill="1" applyBorder="1" applyAlignment="1" applyProtection="1">
      <alignment horizontal="left"/>
    </xf>
    <xf numFmtId="0" fontId="0" fillId="6" borderId="0" xfId="0" applyFill="1"/>
    <xf numFmtId="0" fontId="10" fillId="6" borderId="0" xfId="3" applyFont="1" applyFill="1" applyBorder="1"/>
    <xf numFmtId="0" fontId="5" fillId="6" borderId="0" xfId="3" applyFill="1"/>
    <xf numFmtId="0" fontId="13" fillId="6" borderId="0" xfId="4" applyNumberFormat="1" applyFont="1" applyFill="1" applyBorder="1" applyProtection="1"/>
    <xf numFmtId="0" fontId="9" fillId="6" borderId="0" xfId="4" applyNumberFormat="1" applyFill="1" applyBorder="1" applyProtection="1"/>
    <xf numFmtId="0" fontId="12" fillId="6" borderId="0" xfId="4" applyNumberFormat="1" applyFont="1" applyFill="1" applyBorder="1" applyProtection="1"/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0" xfId="1" applyFill="1" applyBorder="1" applyAlignment="1" applyProtection="1">
      <alignment horizontal="left"/>
    </xf>
    <xf numFmtId="0" fontId="0" fillId="6" borderId="0" xfId="0" applyFill="1" applyBorder="1" applyProtection="1"/>
    <xf numFmtId="0" fontId="0" fillId="6" borderId="0" xfId="0" applyFill="1" applyProtection="1"/>
    <xf numFmtId="0" fontId="14" fillId="6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18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wrapText="1"/>
    </xf>
    <xf numFmtId="0" fontId="14" fillId="6" borderId="0" xfId="0" applyFont="1" applyFill="1" applyBorder="1" applyAlignment="1" applyProtection="1"/>
    <xf numFmtId="0" fontId="6" fillId="2" borderId="0" xfId="0" applyFont="1" applyFill="1" applyBorder="1" applyProtection="1"/>
    <xf numFmtId="0" fontId="8" fillId="6" borderId="0" xfId="1" applyFill="1" applyBorder="1" applyAlignment="1" applyProtection="1">
      <alignment horizontal="left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6" borderId="0" xfId="0" applyFill="1" applyAlignment="1" applyProtection="1"/>
    <xf numFmtId="0" fontId="0" fillId="0" borderId="0" xfId="0" applyProtection="1"/>
    <xf numFmtId="0" fontId="8" fillId="6" borderId="0" xfId="1" applyFill="1" applyAlignment="1" applyProtection="1"/>
    <xf numFmtId="0" fontId="21" fillId="5" borderId="1" xfId="0" applyNumberFormat="1" applyFont="1" applyFill="1" applyBorder="1" applyAlignment="1" applyProtection="1">
      <alignment horizontal="center" vertical="center"/>
    </xf>
    <xf numFmtId="0" fontId="21" fillId="5" borderId="2" xfId="0" applyNumberFormat="1" applyFont="1" applyFill="1" applyBorder="1" applyAlignment="1" applyProtection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center" vertical="center"/>
    </xf>
    <xf numFmtId="0" fontId="16" fillId="5" borderId="2" xfId="0" applyNumberFormat="1" applyFont="1" applyFill="1" applyBorder="1" applyAlignment="1" applyProtection="1">
      <alignment horizontal="center" vertical="center" wrapText="1"/>
    </xf>
    <xf numFmtId="0" fontId="8" fillId="6" borderId="0" xfId="1" applyFill="1" applyBorder="1" applyAlignment="1" applyProtection="1">
      <alignment horizontal="left"/>
    </xf>
    <xf numFmtId="0" fontId="14" fillId="6" borderId="0" xfId="3" applyFont="1" applyFill="1" applyBorder="1" applyAlignment="1">
      <alignment horizontal="left"/>
    </xf>
    <xf numFmtId="0" fontId="8" fillId="4" borderId="0" xfId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8" fillId="4" borderId="0" xfId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13" fillId="6" borderId="0" xfId="4" applyNumberFormat="1" applyFont="1" applyFill="1" applyBorder="1" applyAlignment="1" applyProtection="1">
      <alignment horizontal="center"/>
    </xf>
  </cellXfs>
  <cellStyles count="19">
    <cellStyle name="Hyperlink" xfId="1" builtinId="8"/>
    <cellStyle name="Hyperlink 2" xfId="2"/>
    <cellStyle name="Normal" xfId="0" builtinId="0"/>
    <cellStyle name="Normal 2" xfId="3"/>
    <cellStyle name="Normal 3" xfId="4"/>
    <cellStyle name="Normal 3 2" xfId="5"/>
    <cellStyle name="Normal 3 2 2" xfId="9"/>
    <cellStyle name="Normal 3 2 2 2" xfId="16"/>
    <cellStyle name="Normal 3 2 3" xfId="12"/>
    <cellStyle name="Normal 3 3" xfId="8"/>
    <cellStyle name="Normal 3 3 2" xfId="15"/>
    <cellStyle name="Normal 3 4" xfId="11"/>
    <cellStyle name="Normal 4" xfId="6"/>
    <cellStyle name="Normal 4 2" xfId="10"/>
    <cellStyle name="Normal 4 2 2" xfId="17"/>
    <cellStyle name="Normal 4 3" xfId="13"/>
    <cellStyle name="Normal 5" xfId="7"/>
    <cellStyle name="Normal 5 2" xfId="14"/>
    <cellStyle name="Normal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45026</xdr:colOff>
      <xdr:row>2</xdr:row>
      <xdr:rowOff>81803</xdr:rowOff>
    </xdr:from>
    <xdr:to>
      <xdr:col>4</xdr:col>
      <xdr:colOff>19482</xdr:colOff>
      <xdr:row>10</xdr:row>
      <xdr:rowOff>0</xdr:rowOff>
    </xdr:to>
    <xdr:pic>
      <xdr:nvPicPr>
        <xdr:cNvPr id="2" name="Picture 1" descr="Co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526" y="405653"/>
          <a:ext cx="1298431" cy="1680322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364981</xdr:colOff>
      <xdr:row>8</xdr:row>
      <xdr:rowOff>32497</xdr:rowOff>
    </xdr:to>
    <xdr:pic>
      <xdr:nvPicPr>
        <xdr:cNvPr id="2" name="Picture 1" descr="Co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43725" y="161925"/>
          <a:ext cx="1298431" cy="1680322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155431</xdr:colOff>
      <xdr:row>7</xdr:row>
      <xdr:rowOff>118222</xdr:rowOff>
    </xdr:to>
    <xdr:pic>
      <xdr:nvPicPr>
        <xdr:cNvPr id="2" name="Picture 1" descr="Co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4700" y="161925"/>
          <a:ext cx="1298431" cy="1680322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riation.com/as-book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variation.com" TargetMode="External"/><Relationship Id="rId1" Type="http://schemas.openxmlformats.org/officeDocument/2006/relationships/hyperlink" Target="http://www.variation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ariation.com/procedures" TargetMode="External"/><Relationship Id="rId4" Type="http://schemas.openxmlformats.org/officeDocument/2006/relationships/hyperlink" Target="http://www.variation.com/proc-book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42"/>
  <sheetViews>
    <sheetView tabSelected="1" workbookViewId="0">
      <selection activeCell="D37" sqref="D37:G37"/>
    </sheetView>
  </sheetViews>
  <sheetFormatPr defaultRowHeight="12.75" x14ac:dyDescent="0.2"/>
  <cols>
    <col min="1" max="1" width="4.85546875" customWidth="1"/>
    <col min="2" max="2" width="3.7109375" customWidth="1"/>
    <col min="3" max="3" width="10.7109375" customWidth="1"/>
    <col min="6" max="6" width="3.140625" customWidth="1"/>
    <col min="12" max="12" width="14" customWidth="1"/>
    <col min="13" max="13" width="4.140625" customWidth="1"/>
    <col min="14" max="14" width="6.42578125" customWidth="1"/>
    <col min="15" max="44" width="9.140625" style="4"/>
  </cols>
  <sheetData>
    <row r="1" spans="1:1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/>
    </row>
    <row r="3" spans="1:14" x14ac:dyDescent="0.2">
      <c r="A3" s="15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9"/>
    </row>
    <row r="4" spans="1:14" ht="18" x14ac:dyDescent="0.2">
      <c r="A4" s="15"/>
      <c r="B4" s="1"/>
      <c r="C4" s="42"/>
      <c r="D4" s="42"/>
      <c r="E4" s="58" t="s">
        <v>4</v>
      </c>
      <c r="F4" s="58"/>
      <c r="G4" s="58"/>
      <c r="H4" s="58"/>
      <c r="I4" s="58"/>
      <c r="J4" s="58"/>
      <c r="K4" s="58"/>
      <c r="L4" s="58"/>
      <c r="M4" s="1"/>
      <c r="N4" s="19"/>
    </row>
    <row r="5" spans="1:14" ht="18" x14ac:dyDescent="0.2">
      <c r="A5" s="15"/>
      <c r="B5" s="1"/>
      <c r="C5" s="43"/>
      <c r="D5" s="43"/>
      <c r="E5" s="58" t="s">
        <v>5</v>
      </c>
      <c r="F5" s="58"/>
      <c r="G5" s="58"/>
      <c r="H5" s="58"/>
      <c r="I5" s="58"/>
      <c r="J5" s="58"/>
      <c r="K5" s="58"/>
      <c r="L5" s="58"/>
      <c r="M5" s="1"/>
      <c r="N5" s="19"/>
    </row>
    <row r="6" spans="1:14" ht="18" x14ac:dyDescent="0.2">
      <c r="A6" s="15"/>
      <c r="B6" s="1"/>
      <c r="C6" s="5"/>
      <c r="D6" s="5"/>
      <c r="E6" s="5"/>
      <c r="F6" s="5"/>
      <c r="G6" s="5"/>
      <c r="H6" s="5"/>
      <c r="I6" s="5"/>
      <c r="J6" s="5"/>
      <c r="K6" s="5"/>
      <c r="L6" s="6"/>
      <c r="M6" s="1"/>
      <c r="N6" s="19"/>
    </row>
    <row r="7" spans="1:14" ht="18" x14ac:dyDescent="0.2">
      <c r="A7" s="15"/>
      <c r="B7" s="1"/>
      <c r="C7" s="43"/>
      <c r="D7" s="43"/>
      <c r="E7" s="58" t="s">
        <v>21</v>
      </c>
      <c r="F7" s="58"/>
      <c r="G7" s="58"/>
      <c r="H7" s="58"/>
      <c r="I7" s="58"/>
      <c r="J7" s="58"/>
      <c r="K7" s="58"/>
      <c r="L7" s="58"/>
      <c r="M7" s="1"/>
      <c r="N7" s="19"/>
    </row>
    <row r="8" spans="1:14" ht="18" x14ac:dyDescent="0.2">
      <c r="A8" s="15"/>
      <c r="B8" s="1"/>
      <c r="C8" s="5"/>
      <c r="D8" s="5"/>
      <c r="E8" s="5"/>
      <c r="F8" s="5"/>
      <c r="G8" s="5"/>
      <c r="H8" s="5"/>
      <c r="I8" s="5"/>
      <c r="J8" s="5"/>
      <c r="K8" s="5"/>
      <c r="L8" s="6"/>
      <c r="M8" s="1"/>
      <c r="N8" s="19"/>
    </row>
    <row r="9" spans="1:14" ht="18" x14ac:dyDescent="0.2">
      <c r="A9" s="15"/>
      <c r="B9" s="1"/>
      <c r="C9" s="43"/>
      <c r="D9" s="43"/>
      <c r="E9" s="58" t="s">
        <v>6</v>
      </c>
      <c r="F9" s="58"/>
      <c r="G9" s="58"/>
      <c r="H9" s="58"/>
      <c r="I9" s="58"/>
      <c r="J9" s="58"/>
      <c r="K9" s="58"/>
      <c r="L9" s="58"/>
      <c r="M9" s="1"/>
      <c r="N9" s="19"/>
    </row>
    <row r="10" spans="1:14" ht="18" x14ac:dyDescent="0.2">
      <c r="A10" s="15"/>
      <c r="B10" s="1"/>
      <c r="C10" s="5"/>
      <c r="D10" s="5"/>
      <c r="E10" s="5"/>
      <c r="F10" s="5"/>
      <c r="G10" s="5"/>
      <c r="H10" s="5"/>
      <c r="I10" s="5"/>
      <c r="J10" s="5"/>
      <c r="K10" s="5"/>
      <c r="L10" s="6"/>
      <c r="M10" s="1"/>
      <c r="N10" s="19"/>
    </row>
    <row r="11" spans="1:14" ht="12.75" customHeight="1" x14ac:dyDescent="0.2">
      <c r="A11" s="15"/>
      <c r="B11" s="1"/>
      <c r="C11" s="7"/>
      <c r="D11" s="57" t="s">
        <v>18</v>
      </c>
      <c r="E11" s="57"/>
      <c r="F11" s="57"/>
      <c r="G11" s="57"/>
      <c r="H11" s="57"/>
      <c r="I11" s="57"/>
      <c r="J11" s="57"/>
      <c r="K11" s="57"/>
      <c r="L11" s="6"/>
      <c r="M11" s="1"/>
      <c r="N11" s="19"/>
    </row>
    <row r="12" spans="1:14" x14ac:dyDescent="0.2">
      <c r="A12" s="15"/>
      <c r="B12" s="1"/>
      <c r="C12" s="7"/>
      <c r="D12" s="57"/>
      <c r="E12" s="57"/>
      <c r="F12" s="57"/>
      <c r="G12" s="57"/>
      <c r="H12" s="57"/>
      <c r="I12" s="57"/>
      <c r="J12" s="57"/>
      <c r="K12" s="57"/>
      <c r="L12" s="6"/>
      <c r="M12" s="1"/>
      <c r="N12" s="19"/>
    </row>
    <row r="13" spans="1:14" x14ac:dyDescent="0.2">
      <c r="A13" s="15"/>
      <c r="B13" s="1"/>
      <c r="C13" s="7"/>
      <c r="D13" s="57"/>
      <c r="E13" s="57"/>
      <c r="F13" s="57"/>
      <c r="G13" s="57"/>
      <c r="H13" s="57"/>
      <c r="I13" s="57"/>
      <c r="J13" s="57"/>
      <c r="K13" s="57"/>
      <c r="L13" s="6"/>
      <c r="M13" s="1"/>
      <c r="N13" s="19"/>
    </row>
    <row r="14" spans="1:14" x14ac:dyDescent="0.2">
      <c r="A14" s="15"/>
      <c r="B14" s="1"/>
      <c r="C14" s="7"/>
      <c r="D14" s="57"/>
      <c r="E14" s="57"/>
      <c r="F14" s="57"/>
      <c r="G14" s="57"/>
      <c r="H14" s="57"/>
      <c r="I14" s="57"/>
      <c r="J14" s="57"/>
      <c r="K14" s="57"/>
      <c r="L14" s="6"/>
      <c r="M14" s="1"/>
      <c r="N14" s="19"/>
    </row>
    <row r="15" spans="1:14" x14ac:dyDescent="0.2">
      <c r="A15" s="15"/>
      <c r="B15" s="1"/>
      <c r="C15" s="7"/>
      <c r="D15" s="57"/>
      <c r="E15" s="57"/>
      <c r="F15" s="57"/>
      <c r="G15" s="57"/>
      <c r="H15" s="57"/>
      <c r="I15" s="57"/>
      <c r="J15" s="57"/>
      <c r="K15" s="57"/>
      <c r="L15" s="6"/>
      <c r="M15" s="1"/>
      <c r="N15" s="19"/>
    </row>
    <row r="16" spans="1:14" x14ac:dyDescent="0.2">
      <c r="A16" s="15"/>
      <c r="B16" s="1"/>
      <c r="C16" s="7"/>
      <c r="D16" s="57"/>
      <c r="E16" s="57"/>
      <c r="F16" s="57"/>
      <c r="G16" s="57"/>
      <c r="H16" s="57"/>
      <c r="I16" s="57"/>
      <c r="J16" s="57"/>
      <c r="K16" s="57"/>
      <c r="L16" s="6"/>
      <c r="M16" s="1"/>
      <c r="N16" s="19"/>
    </row>
    <row r="17" spans="1:14" x14ac:dyDescent="0.2">
      <c r="A17" s="15"/>
      <c r="B17" s="1"/>
      <c r="C17" s="7"/>
      <c r="D17" s="6"/>
      <c r="E17" s="6"/>
      <c r="F17" s="6"/>
      <c r="G17" s="6"/>
      <c r="H17" s="6"/>
      <c r="I17" s="6"/>
      <c r="J17" s="6"/>
      <c r="K17" s="7"/>
      <c r="L17" s="6"/>
      <c r="M17" s="1"/>
      <c r="N17" s="19"/>
    </row>
    <row r="18" spans="1:14" x14ac:dyDescent="0.2">
      <c r="A18" s="15"/>
      <c r="B18" s="1"/>
      <c r="C18" s="7"/>
      <c r="D18" s="54" t="s">
        <v>3</v>
      </c>
      <c r="E18" s="54"/>
      <c r="F18" s="53" t="s">
        <v>67</v>
      </c>
      <c r="G18" s="53"/>
      <c r="H18" s="53"/>
      <c r="I18" s="53"/>
      <c r="J18" s="53"/>
      <c r="K18" s="7"/>
      <c r="L18" s="6"/>
      <c r="M18" s="1"/>
      <c r="N18" s="19"/>
    </row>
    <row r="19" spans="1:14" ht="13.5" thickBot="1" x14ac:dyDescent="0.25">
      <c r="A19" s="15"/>
      <c r="B19" s="1"/>
      <c r="C19" s="7"/>
      <c r="D19" s="6"/>
      <c r="E19" s="2"/>
      <c r="F19" s="6"/>
      <c r="G19" s="6"/>
      <c r="H19" s="6"/>
      <c r="I19" s="6"/>
      <c r="J19" s="6"/>
      <c r="K19" s="7"/>
      <c r="L19" s="6"/>
      <c r="M19" s="1"/>
      <c r="N19" s="19"/>
    </row>
    <row r="20" spans="1:14" ht="13.5" thickTop="1" x14ac:dyDescent="0.2">
      <c r="A20" s="15"/>
      <c r="B20" s="1"/>
      <c r="C20" s="8"/>
      <c r="D20" s="8"/>
      <c r="E20" s="9"/>
      <c r="F20" s="8"/>
      <c r="G20" s="8"/>
      <c r="H20" s="8"/>
      <c r="I20" s="8"/>
      <c r="J20" s="8"/>
      <c r="K20" s="8"/>
      <c r="L20" s="10"/>
      <c r="M20" s="1"/>
      <c r="N20" s="19"/>
    </row>
    <row r="21" spans="1:14" x14ac:dyDescent="0.2">
      <c r="A21" s="15"/>
      <c r="B21" s="1"/>
      <c r="C21" s="55" t="s">
        <v>11</v>
      </c>
      <c r="D21" s="55"/>
      <c r="E21" s="55"/>
      <c r="F21" s="55"/>
      <c r="G21" s="55"/>
      <c r="H21" s="55"/>
      <c r="I21" s="55"/>
      <c r="J21" s="55"/>
      <c r="K21" s="55"/>
      <c r="L21" s="55"/>
      <c r="M21" s="1"/>
      <c r="N21" s="19"/>
    </row>
    <row r="22" spans="1:14" x14ac:dyDescent="0.2">
      <c r="A22" s="15"/>
      <c r="B22" s="1"/>
      <c r="C22" s="55" t="s"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1"/>
      <c r="N22" s="19"/>
    </row>
    <row r="23" spans="1:14" x14ac:dyDescent="0.2">
      <c r="A23" s="15"/>
      <c r="B23" s="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9"/>
    </row>
    <row r="24" spans="1:14" x14ac:dyDescent="0.2">
      <c r="A24" s="15"/>
      <c r="B24" s="1"/>
      <c r="C24" s="55" t="s">
        <v>69</v>
      </c>
      <c r="D24" s="55"/>
      <c r="E24" s="55"/>
      <c r="F24" s="55"/>
      <c r="G24" s="55"/>
      <c r="H24" s="55"/>
      <c r="I24" s="55"/>
      <c r="J24" s="55"/>
      <c r="K24" s="55"/>
      <c r="L24" s="55"/>
      <c r="M24" s="1"/>
      <c r="N24" s="19"/>
    </row>
    <row r="25" spans="1:14" x14ac:dyDescent="0.2">
      <c r="A25" s="15"/>
      <c r="B25" s="1"/>
      <c r="C25" s="3"/>
      <c r="D25" s="3"/>
      <c r="E25" s="3"/>
      <c r="F25" s="3"/>
      <c r="G25" s="3"/>
      <c r="H25" s="3"/>
      <c r="I25" s="3"/>
      <c r="J25" s="3"/>
      <c r="K25" s="3"/>
      <c r="L25" s="6"/>
      <c r="M25" s="1"/>
      <c r="N25" s="19"/>
    </row>
    <row r="26" spans="1:14" x14ac:dyDescent="0.2">
      <c r="A26" s="15"/>
      <c r="B26" s="1"/>
      <c r="C26" s="3"/>
      <c r="D26" s="56" t="s">
        <v>1</v>
      </c>
      <c r="E26" s="56"/>
      <c r="F26" s="56"/>
      <c r="G26" s="56"/>
      <c r="H26" s="56"/>
      <c r="I26" s="56"/>
      <c r="J26" s="56"/>
      <c r="K26" s="56"/>
      <c r="L26" s="6"/>
      <c r="M26" s="1"/>
      <c r="N26" s="19"/>
    </row>
    <row r="27" spans="1:14" x14ac:dyDescent="0.2">
      <c r="A27" s="15"/>
      <c r="B27" s="1"/>
      <c r="C27" s="3"/>
      <c r="D27" s="56" t="s">
        <v>2</v>
      </c>
      <c r="E27" s="56"/>
      <c r="F27" s="56"/>
      <c r="G27" s="56"/>
      <c r="H27" s="56"/>
      <c r="I27" s="56"/>
      <c r="J27" s="56"/>
      <c r="K27" s="56"/>
      <c r="L27" s="6"/>
      <c r="M27" s="1"/>
      <c r="N27" s="19"/>
    </row>
    <row r="28" spans="1:14" x14ac:dyDescent="0.2">
      <c r="A28" s="15"/>
      <c r="B28" s="1"/>
      <c r="C28" s="7"/>
      <c r="D28" s="7"/>
      <c r="E28" s="7"/>
      <c r="F28" s="7"/>
      <c r="G28" s="7"/>
      <c r="H28" s="7"/>
      <c r="I28" s="7"/>
      <c r="J28" s="7"/>
      <c r="K28" s="7"/>
      <c r="L28" s="6"/>
      <c r="M28" s="1"/>
      <c r="N28" s="19"/>
    </row>
    <row r="29" spans="1:14" x14ac:dyDescent="0.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9"/>
    </row>
    <row r="30" spans="1:14" x14ac:dyDescent="0.2">
      <c r="A30" s="15"/>
      <c r="B30" s="15"/>
      <c r="C30" s="15"/>
      <c r="D30" s="15"/>
      <c r="E30" s="15"/>
      <c r="F30" s="19"/>
      <c r="G30" s="19"/>
      <c r="H30" s="19"/>
      <c r="I30" s="19"/>
      <c r="J30" s="19"/>
      <c r="K30" s="19"/>
      <c r="L30" s="19"/>
      <c r="M30" s="19"/>
      <c r="N30" s="19"/>
    </row>
    <row r="31" spans="1:14" x14ac:dyDescent="0.2">
      <c r="A31" s="15"/>
      <c r="B31" s="15"/>
      <c r="C31" s="15"/>
      <c r="D31" s="15"/>
      <c r="E31" s="15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8" x14ac:dyDescent="0.25">
      <c r="A32" s="15"/>
      <c r="B32" s="20" t="s">
        <v>7</v>
      </c>
      <c r="C32" s="19"/>
      <c r="D32" s="16"/>
      <c r="E32" s="21"/>
      <c r="F32" s="21"/>
      <c r="G32" s="21"/>
      <c r="H32" s="21"/>
      <c r="I32" s="21"/>
      <c r="J32" s="21"/>
      <c r="K32" s="21"/>
      <c r="L32" s="21"/>
      <c r="M32" s="21"/>
      <c r="N32" s="19"/>
    </row>
    <row r="33" spans="1:14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/>
    </row>
    <row r="34" spans="1:14" ht="15.75" x14ac:dyDescent="0.25">
      <c r="A34" s="15"/>
      <c r="B34" s="16"/>
      <c r="C34" s="52" t="s">
        <v>19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5"/>
    </row>
    <row r="35" spans="1:14" ht="15.75" x14ac:dyDescent="0.25">
      <c r="A35" s="15"/>
      <c r="B35" s="16"/>
      <c r="C35" s="52" t="s">
        <v>20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5"/>
    </row>
    <row r="36" spans="1:14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</row>
    <row r="37" spans="1:14" x14ac:dyDescent="0.2">
      <c r="A37" s="15"/>
      <c r="B37" s="16"/>
      <c r="C37" s="16"/>
      <c r="D37" s="51" t="s">
        <v>55</v>
      </c>
      <c r="E37" s="51"/>
      <c r="F37" s="51"/>
      <c r="G37" s="51"/>
      <c r="H37" s="15"/>
      <c r="I37" s="15"/>
      <c r="J37" s="15"/>
      <c r="K37" s="15"/>
      <c r="L37" s="15"/>
      <c r="M37" s="15"/>
      <c r="N37" s="15"/>
    </row>
    <row r="38" spans="1:14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5"/>
    </row>
    <row r="39" spans="1:14" ht="15.75" x14ac:dyDescent="0.25">
      <c r="A39" s="15"/>
      <c r="B39" s="16"/>
      <c r="C39" s="52" t="s">
        <v>10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15"/>
    </row>
    <row r="40" spans="1:14" ht="9.75" customHeight="1" x14ac:dyDescent="0.2">
      <c r="A40" s="15"/>
      <c r="B40" s="16"/>
      <c r="C40" s="16"/>
      <c r="D40" s="17"/>
      <c r="E40" s="17"/>
      <c r="F40" s="17"/>
      <c r="G40" s="17"/>
      <c r="H40" s="26"/>
      <c r="I40" s="26"/>
      <c r="J40" s="26"/>
      <c r="K40" s="17"/>
      <c r="L40" s="17"/>
      <c r="M40" s="17"/>
      <c r="N40" s="15"/>
    </row>
    <row r="41" spans="1:14" ht="14.25" x14ac:dyDescent="0.2">
      <c r="A41" s="15"/>
      <c r="B41" s="16"/>
      <c r="C41" s="16"/>
      <c r="D41" s="51" t="s">
        <v>9</v>
      </c>
      <c r="E41" s="51"/>
      <c r="F41" s="51"/>
      <c r="G41" s="51"/>
      <c r="H41" s="41"/>
      <c r="I41" s="41"/>
      <c r="J41" s="41"/>
      <c r="K41" s="17"/>
      <c r="L41" s="18"/>
      <c r="M41" s="18"/>
      <c r="N41" s="15"/>
    </row>
    <row r="42" spans="1:14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</sheetData>
  <sheetProtection algorithmName="SHA-512" hashValue="Ihs7sHl2rZMGWqRuzaAKQFfo+fODMnn2CKg7agdQPjDK/WKGD1cSSnBck+qjqppYP+m7Xxon2FKVQgUrcq/TvA==" saltValue="XnnHUBT5bcxJzGbWzaC8ng==" spinCount="100000" sheet="1" objects="1" scenarios="1"/>
  <mergeCells count="17">
    <mergeCell ref="D11:K16"/>
    <mergeCell ref="E4:L4"/>
    <mergeCell ref="E5:L5"/>
    <mergeCell ref="E7:L7"/>
    <mergeCell ref="E9:L9"/>
    <mergeCell ref="D41:G41"/>
    <mergeCell ref="C39:M39"/>
    <mergeCell ref="F18:J18"/>
    <mergeCell ref="D18:E18"/>
    <mergeCell ref="C24:L24"/>
    <mergeCell ref="C21:L21"/>
    <mergeCell ref="C22:L22"/>
    <mergeCell ref="D26:K26"/>
    <mergeCell ref="D27:K27"/>
    <mergeCell ref="C34:M34"/>
    <mergeCell ref="D37:G37"/>
    <mergeCell ref="C35:M35"/>
  </mergeCells>
  <hyperlinks>
    <hyperlink ref="D26" r:id="rId1"/>
    <hyperlink ref="D27" r:id="rId2"/>
    <hyperlink ref="F18" r:id="rId3" display="www.variation.com\as-book.html"/>
    <hyperlink ref="F18:I18" r:id="rId4" display="http://www.variation.com/proc-book.html"/>
    <hyperlink ref="D41" location="'Laney P'' Chart Setup'!A1" display="Laney P' Chart Setup"/>
    <hyperlink ref="D41:F41" location="'Laney P'' Chart Setup'!B18" display="Laney P' Chart Setup"/>
    <hyperlink ref="D41:G41" location="'Example Data Sets'!C9:D29" display="Example Data Sets"/>
    <hyperlink ref="F18:J18" r:id="rId5" display="www.variation.com/procedures"/>
    <hyperlink ref="D37" location="'Pareto Chart with Control Limit'!A1" display="Pareto Chart with Control Limit"/>
    <hyperlink ref="D37:G37" location="'Skewness Kurtosis Norm Tests'!D7" display="Skewness Kurtosis Normality Tests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8"/>
  <sheetViews>
    <sheetView workbookViewId="0">
      <selection activeCell="D7" sqref="D7"/>
    </sheetView>
  </sheetViews>
  <sheetFormatPr defaultRowHeight="12.75" x14ac:dyDescent="0.2"/>
  <cols>
    <col min="1" max="1" width="6.42578125" style="30" customWidth="1"/>
    <col min="2" max="2" width="16.28515625" style="30" customWidth="1"/>
    <col min="3" max="3" width="8.7109375" style="30" customWidth="1"/>
    <col min="4" max="4" width="19.7109375" style="31" customWidth="1"/>
    <col min="5" max="5" width="14.28515625" style="30" customWidth="1"/>
    <col min="6" max="6" width="12.5703125" style="30" customWidth="1"/>
    <col min="7" max="7" width="9.140625" style="30" customWidth="1"/>
    <col min="8" max="9" width="14" style="30" customWidth="1"/>
    <col min="10" max="16384" width="9.140625" style="30"/>
  </cols>
  <sheetData>
    <row r="1" spans="2:10" x14ac:dyDescent="0.2">
      <c r="D1" s="30"/>
    </row>
    <row r="2" spans="2:10" ht="23.25" x14ac:dyDescent="0.35">
      <c r="B2" s="11" t="s">
        <v>8</v>
      </c>
      <c r="C2" s="13"/>
      <c r="D2" s="13"/>
    </row>
    <row r="3" spans="2:10" ht="18.75" x14ac:dyDescent="0.3">
      <c r="B3" s="12" t="s">
        <v>28</v>
      </c>
      <c r="C3" s="13"/>
      <c r="D3" s="13"/>
    </row>
    <row r="4" spans="2:10" ht="18.75" x14ac:dyDescent="0.3">
      <c r="B4" s="12" t="s">
        <v>44</v>
      </c>
      <c r="C4" s="13"/>
      <c r="D4" s="13"/>
    </row>
    <row r="5" spans="2:10" ht="18.75" x14ac:dyDescent="0.3">
      <c r="B5" s="12" t="s">
        <v>43</v>
      </c>
      <c r="C5" s="13"/>
      <c r="D5" s="13"/>
    </row>
    <row r="6" spans="2:10" ht="19.5" thickBot="1" x14ac:dyDescent="0.35">
      <c r="B6" s="12"/>
      <c r="C6" s="13"/>
      <c r="D6" s="13"/>
    </row>
    <row r="7" spans="2:10" ht="15.75" thickBot="1" x14ac:dyDescent="0.3">
      <c r="B7" s="32" t="s">
        <v>22</v>
      </c>
      <c r="C7" s="13"/>
      <c r="D7" s="25" t="s">
        <v>68</v>
      </c>
      <c r="E7" s="32" t="s">
        <v>53</v>
      </c>
      <c r="F7" s="32"/>
    </row>
    <row r="8" spans="2:10" ht="15" x14ac:dyDescent="0.25">
      <c r="B8" s="32"/>
      <c r="C8" s="13"/>
      <c r="D8" s="13"/>
      <c r="E8" s="32" t="s">
        <v>23</v>
      </c>
      <c r="F8" s="32"/>
    </row>
    <row r="9" spans="2:10" ht="15" x14ac:dyDescent="0.25">
      <c r="B9" s="32"/>
      <c r="C9" s="13"/>
      <c r="D9" s="13"/>
      <c r="E9" s="32" t="s">
        <v>24</v>
      </c>
      <c r="F9" s="32"/>
    </row>
    <row r="10" spans="2:10" ht="15.75" thickBot="1" x14ac:dyDescent="0.3">
      <c r="B10" s="32"/>
      <c r="C10" s="13"/>
      <c r="D10" s="13"/>
    </row>
    <row r="11" spans="2:10" ht="13.5" thickBot="1" x14ac:dyDescent="0.25">
      <c r="B11" s="37" t="s">
        <v>15</v>
      </c>
      <c r="D11" s="32" t="str">
        <f>B11</f>
        <v>Data</v>
      </c>
      <c r="I11" s="40" t="s">
        <v>25</v>
      </c>
      <c r="J11" s="40" t="e">
        <f>((N-2)/SQRT((N)*(N-1)))*Skew</f>
        <v>#DIV/0!</v>
      </c>
    </row>
    <row r="12" spans="2:10" ht="13.5" thickBot="1" x14ac:dyDescent="0.25">
      <c r="B12" s="25"/>
      <c r="C12" s="33"/>
      <c r="D12" s="30"/>
      <c r="I12" s="40" t="s">
        <v>29</v>
      </c>
      <c r="J12" s="40" t="e">
        <f>J11*SQRT((N+1)*(N+3) / (6*(N-2)))</f>
        <v>#DIV/0!</v>
      </c>
    </row>
    <row r="13" spans="2:10" ht="13.5" thickBot="1" x14ac:dyDescent="0.25">
      <c r="B13" s="25"/>
      <c r="C13" s="33"/>
      <c r="D13" s="36" t="s">
        <v>13</v>
      </c>
      <c r="E13" s="30">
        <f>COUNT(B12:B211)</f>
        <v>0</v>
      </c>
      <c r="I13" s="40" t="s">
        <v>30</v>
      </c>
      <c r="J13" s="40">
        <f xml:space="preserve"> 3*(N^2+27*N-70)*(N+1)*(N+3) / ((N-2)*(N+5)*(N+7)*(N+9))</f>
        <v>1</v>
      </c>
    </row>
    <row r="14" spans="2:10" ht="13.5" thickBot="1" x14ac:dyDescent="0.25">
      <c r="B14" s="25"/>
      <c r="C14" s="33"/>
      <c r="D14" s="36" t="s">
        <v>12</v>
      </c>
      <c r="E14" s="30" t="str">
        <f>IF(N&lt;1," ",AVERAGE(B12:B211))</f>
        <v xml:space="preserve"> </v>
      </c>
      <c r="I14" s="40" t="s">
        <v>31</v>
      </c>
      <c r="J14" s="40">
        <f>-1 + SQRT(2*(J13-1))</f>
        <v>-1</v>
      </c>
    </row>
    <row r="15" spans="2:10" ht="13.5" thickBot="1" x14ac:dyDescent="0.25">
      <c r="B15" s="25"/>
      <c r="C15" s="33"/>
      <c r="D15" s="36" t="s">
        <v>14</v>
      </c>
      <c r="E15" s="30" t="str">
        <f>IF(N&lt;2,"",STDEV(B12:B211))</f>
        <v/>
      </c>
      <c r="I15" s="40" t="s">
        <v>32</v>
      </c>
      <c r="J15" s="40" t="e">
        <f>1/SQRT(0.5*LN(J14))</f>
        <v>#NUM!</v>
      </c>
    </row>
    <row r="16" spans="2:10" ht="13.5" thickBot="1" x14ac:dyDescent="0.25">
      <c r="B16" s="25"/>
      <c r="C16" s="34"/>
      <c r="D16" s="36" t="s">
        <v>26</v>
      </c>
      <c r="E16" s="30" t="str">
        <f>IF(AND(N&gt;=3,SD&gt;0),SKEW(B12:B211)," ")</f>
        <v xml:space="preserve"> </v>
      </c>
      <c r="I16" s="40" t="s">
        <v>33</v>
      </c>
      <c r="J16" s="40" t="e">
        <f>SQRT(2/(J14-1))</f>
        <v>#NUM!</v>
      </c>
    </row>
    <row r="17" spans="2:10" ht="13.5" thickBot="1" x14ac:dyDescent="0.25">
      <c r="B17" s="25"/>
      <c r="C17" s="34"/>
      <c r="D17" s="36" t="s">
        <v>27</v>
      </c>
      <c r="E17" s="30" t="str">
        <f>IF(AND(N&gt;=4,SD&gt;0),KURT(B12:B211)," ")</f>
        <v xml:space="preserve"> </v>
      </c>
      <c r="I17" s="40" t="s">
        <v>34</v>
      </c>
      <c r="J17" s="40" t="e">
        <f>J15*LN(J12/J16 + SQRT((J12/J16)^2 + 1))</f>
        <v>#NUM!</v>
      </c>
    </row>
    <row r="18" spans="2:10" ht="13.5" thickBot="1" x14ac:dyDescent="0.25">
      <c r="B18" s="25"/>
      <c r="C18" s="34"/>
      <c r="D18" s="36"/>
      <c r="I18" s="40" t="s">
        <v>46</v>
      </c>
      <c r="J18" s="40" t="str">
        <f>IF(N&lt;8," ",2*NORMSDIST(-ABS(J17)))</f>
        <v xml:space="preserve"> </v>
      </c>
    </row>
    <row r="19" spans="2:10" ht="13.5" thickBot="1" x14ac:dyDescent="0.25">
      <c r="B19" s="25"/>
      <c r="C19" s="34"/>
      <c r="D19" s="30"/>
      <c r="I19" s="40" t="s">
        <v>47</v>
      </c>
      <c r="J19" s="40" t="str">
        <f>IF(N&lt;8," ",NORMSDIST(-J17))</f>
        <v xml:space="preserve"> </v>
      </c>
    </row>
    <row r="20" spans="2:10" ht="13.5" thickBot="1" x14ac:dyDescent="0.25">
      <c r="B20" s="25"/>
      <c r="D20" s="32" t="s">
        <v>49</v>
      </c>
      <c r="I20" s="40" t="s">
        <v>48</v>
      </c>
      <c r="J20" s="40" t="str">
        <f>IF(N&lt;8," ",NORMSDIST(J17))</f>
        <v xml:space="preserve"> </v>
      </c>
    </row>
    <row r="21" spans="2:10" ht="13.5" thickBot="1" x14ac:dyDescent="0.25">
      <c r="B21" s="25"/>
      <c r="D21" s="30"/>
      <c r="I21" s="40"/>
      <c r="J21" s="40"/>
    </row>
    <row r="22" spans="2:10" ht="13.5" thickBot="1" x14ac:dyDescent="0.25">
      <c r="B22" s="25"/>
      <c r="D22" s="36" t="s">
        <v>50</v>
      </c>
      <c r="E22" s="30" t="str">
        <f>IF(AND(N&gt;=15,SD&gt;0),J35,"")</f>
        <v/>
      </c>
      <c r="I22" s="40" t="s">
        <v>45</v>
      </c>
      <c r="J22" s="40" t="e">
        <f>(Kurt + 3 * ((N-1)^2) / ((N-2)*(N-3))) * (N-2)*(N-3) / (N^2-1)</f>
        <v>#VALUE!</v>
      </c>
    </row>
    <row r="23" spans="2:10" ht="13.5" thickBot="1" x14ac:dyDescent="0.25">
      <c r="B23" s="25"/>
      <c r="D23" s="36" t="s">
        <v>51</v>
      </c>
      <c r="E23" s="30" t="str">
        <f>IF(N&lt;15,"Insufficient data to perform analysis.",IF(SD&lt;=0,"Standard deviation is zero.  No test possible.",IF(E22&lt;=0.05,"Fails SK All normality test","Passes SK All normality test")))</f>
        <v>Insufficient data to perform analysis.</v>
      </c>
      <c r="I23" s="40" t="s">
        <v>35</v>
      </c>
      <c r="J23" s="40">
        <f>3*(N-1)/(N+1)</f>
        <v>-3</v>
      </c>
    </row>
    <row r="24" spans="2:10" ht="13.5" thickBot="1" x14ac:dyDescent="0.25">
      <c r="B24" s="25"/>
      <c r="D24" s="30"/>
      <c r="I24" s="40" t="s">
        <v>36</v>
      </c>
      <c r="J24" s="40">
        <f>24*N*(N-2)*(N-3)/((N+1)^2*(N+3)*(N+5))</f>
        <v>0</v>
      </c>
    </row>
    <row r="25" spans="2:10" ht="13.5" thickBot="1" x14ac:dyDescent="0.25">
      <c r="B25" s="25"/>
      <c r="C25" s="31"/>
      <c r="D25" s="30"/>
      <c r="I25" s="40" t="s">
        <v>37</v>
      </c>
      <c r="J25" s="40" t="e">
        <f xml:space="preserve"> (J22 - J23) / SQRT(J24)</f>
        <v>#VALUE!</v>
      </c>
    </row>
    <row r="26" spans="2:10" ht="13.5" thickBot="1" x14ac:dyDescent="0.25">
      <c r="B26" s="25"/>
      <c r="C26" s="31"/>
      <c r="D26" s="35" t="s">
        <v>52</v>
      </c>
      <c r="I26" s="40" t="s">
        <v>38</v>
      </c>
      <c r="J26" s="40" t="e">
        <f>(6*(N^2-5*N+2) / ((N+7)*(N+9))) * SQRT(6*(N+3)*(N+5) / (N*(N-2)*(N-3)))</f>
        <v>#DIV/0!</v>
      </c>
    </row>
    <row r="27" spans="2:10" ht="13.5" thickBot="1" x14ac:dyDescent="0.25">
      <c r="B27" s="25"/>
      <c r="C27" s="31"/>
      <c r="D27" s="30"/>
      <c r="I27" s="40" t="s">
        <v>39</v>
      </c>
      <c r="J27" s="40" t="e">
        <f xml:space="preserve"> 6 + (8 / J26) * (2/J26 + SQRT(1 + 4/(J26^2)))</f>
        <v>#DIV/0!</v>
      </c>
    </row>
    <row r="28" spans="2:10" ht="13.5" thickBot="1" x14ac:dyDescent="0.25">
      <c r="B28" s="25"/>
      <c r="C28" s="31"/>
      <c r="D28" s="36" t="s">
        <v>51</v>
      </c>
      <c r="E28" s="30" t="str">
        <f>IF(N&lt;15,"Insufficient data to perform analysis.",IF(SD&lt;=0,"Standard deviation is zero.  No test possible.",IF(Type="T",IF(OR(J18&lt;=0.025,J31&lt;=0.025),"Fails SK Spec normality test for 2-sided spec","Passes SK Spec normality test for 2-sided spec"),IF(Type="U",IF(OR(J19&lt;=0.025,J31&lt;=0.025),"Fails SK Spec normality test for upper spec limit","Passes SK Spec normality test for upper spec limit"),IF(Type="L",IF(OR(J20&lt;=0.025,J31&lt;=0.025),"Fails SK Spec normality test for lower spec limit","Passes SK Spec  normality test for lower spec limit"),"Error: Incorrect type of specification limit entered.")))))</f>
        <v>Insufficient data to perform analysis.</v>
      </c>
      <c r="I28" s="40"/>
      <c r="J28" s="40" t="e">
        <f>((1-2/J27)/(1+J25*SQRT(2/(J27-4))))</f>
        <v>#DIV/0!</v>
      </c>
    </row>
    <row r="29" spans="2:10" ht="13.5" thickBot="1" x14ac:dyDescent="0.25">
      <c r="B29" s="25"/>
      <c r="C29" s="31"/>
      <c r="D29" s="30"/>
      <c r="I29" s="40" t="s">
        <v>40</v>
      </c>
      <c r="J29" s="40" t="e">
        <f>((1-2/(9*J27)-IF(J28&lt;0,100,J28)^(1/3))/SQRT(2/(9*J27)))</f>
        <v>#DIV/0!</v>
      </c>
    </row>
    <row r="30" spans="2:10" ht="13.5" thickBot="1" x14ac:dyDescent="0.25">
      <c r="B30" s="25"/>
      <c r="C30" s="31"/>
      <c r="D30" s="30"/>
      <c r="I30" s="40" t="s">
        <v>46</v>
      </c>
      <c r="J30" s="40" t="str">
        <f>IF(N&lt;8," ",2*NORMSDIST(-ABS(J29)))</f>
        <v xml:space="preserve"> </v>
      </c>
    </row>
    <row r="31" spans="2:10" ht="13.5" thickBot="1" x14ac:dyDescent="0.25">
      <c r="B31" s="25"/>
      <c r="C31" s="31"/>
      <c r="D31" s="35"/>
      <c r="I31" s="40" t="s">
        <v>47</v>
      </c>
      <c r="J31" s="40" t="str">
        <f>IF(N&lt;8," ",NORMSDIST(-J29))</f>
        <v xml:space="preserve"> </v>
      </c>
    </row>
    <row r="32" spans="2:10" ht="13.5" thickBot="1" x14ac:dyDescent="0.25">
      <c r="B32" s="25"/>
      <c r="C32" s="31"/>
      <c r="D32" s="30"/>
      <c r="I32" s="40" t="s">
        <v>48</v>
      </c>
      <c r="J32" s="40" t="str">
        <f>IF(N&lt;8," ",NORMSDIST(J29))</f>
        <v xml:space="preserve"> </v>
      </c>
    </row>
    <row r="33" spans="2:10" ht="13.5" thickBot="1" x14ac:dyDescent="0.25">
      <c r="B33" s="25"/>
      <c r="C33" s="31"/>
      <c r="D33" s="30"/>
      <c r="I33" s="40"/>
      <c r="J33" s="40"/>
    </row>
    <row r="34" spans="2:10" ht="13.5" thickBot="1" x14ac:dyDescent="0.25">
      <c r="B34" s="25"/>
      <c r="C34" s="31"/>
      <c r="D34" s="30"/>
      <c r="I34" s="40" t="s">
        <v>41</v>
      </c>
      <c r="J34" s="40" t="e">
        <f>J17*J17+J29*J29</f>
        <v>#NUM!</v>
      </c>
    </row>
    <row r="35" spans="2:10" ht="13.5" thickBot="1" x14ac:dyDescent="0.25">
      <c r="B35" s="25"/>
      <c r="C35" s="31"/>
      <c r="D35" s="30"/>
      <c r="I35" s="40" t="s">
        <v>42</v>
      </c>
      <c r="J35" s="40" t="e">
        <f>CHIDIST(J34,2)</f>
        <v>#NUM!</v>
      </c>
    </row>
    <row r="36" spans="2:10" ht="13.5" thickBot="1" x14ac:dyDescent="0.25">
      <c r="B36" s="25"/>
      <c r="C36" s="31"/>
      <c r="D36" s="32"/>
    </row>
    <row r="37" spans="2:10" ht="13.5" thickBot="1" x14ac:dyDescent="0.25">
      <c r="B37" s="25"/>
      <c r="C37" s="31"/>
      <c r="D37" s="30"/>
    </row>
    <row r="38" spans="2:10" ht="13.5" thickBot="1" x14ac:dyDescent="0.25">
      <c r="B38" s="25"/>
      <c r="C38" s="31"/>
      <c r="D38" s="30"/>
    </row>
    <row r="39" spans="2:10" ht="13.5" thickBot="1" x14ac:dyDescent="0.25">
      <c r="B39" s="25"/>
      <c r="C39" s="31"/>
      <c r="D39" s="30"/>
    </row>
    <row r="40" spans="2:10" ht="13.5" thickBot="1" x14ac:dyDescent="0.25">
      <c r="B40" s="25"/>
      <c r="C40" s="31"/>
      <c r="D40" s="30"/>
    </row>
    <row r="41" spans="2:10" ht="13.5" thickBot="1" x14ac:dyDescent="0.25">
      <c r="B41" s="25"/>
      <c r="C41" s="31"/>
      <c r="D41" s="30"/>
    </row>
    <row r="42" spans="2:10" ht="13.5" thickBot="1" x14ac:dyDescent="0.25">
      <c r="B42" s="25"/>
      <c r="C42" s="31"/>
      <c r="D42" s="30"/>
    </row>
    <row r="43" spans="2:10" ht="13.5" thickBot="1" x14ac:dyDescent="0.25">
      <c r="B43" s="25"/>
      <c r="C43" s="31"/>
      <c r="D43" s="30"/>
    </row>
    <row r="44" spans="2:10" ht="13.5" thickBot="1" x14ac:dyDescent="0.25">
      <c r="B44" s="25"/>
      <c r="C44" s="31"/>
      <c r="D44" s="30"/>
    </row>
    <row r="45" spans="2:10" ht="13.5" thickBot="1" x14ac:dyDescent="0.25">
      <c r="B45" s="25"/>
      <c r="C45" s="31"/>
      <c r="D45" s="30"/>
    </row>
    <row r="46" spans="2:10" ht="13.5" thickBot="1" x14ac:dyDescent="0.25">
      <c r="B46" s="25"/>
      <c r="C46" s="31"/>
      <c r="D46" s="30"/>
    </row>
    <row r="47" spans="2:10" ht="13.5" thickBot="1" x14ac:dyDescent="0.25">
      <c r="B47" s="25"/>
      <c r="C47" s="31"/>
      <c r="D47" s="30"/>
    </row>
    <row r="48" spans="2:10" ht="13.5" thickBot="1" x14ac:dyDescent="0.25">
      <c r="B48" s="25"/>
      <c r="C48" s="31"/>
      <c r="D48" s="30"/>
    </row>
    <row r="49" spans="2:9" ht="13.5" thickBot="1" x14ac:dyDescent="0.25">
      <c r="B49" s="25"/>
      <c r="C49" s="31"/>
      <c r="D49" s="30"/>
    </row>
    <row r="50" spans="2:9" ht="13.5" thickBot="1" x14ac:dyDescent="0.25">
      <c r="B50" s="25"/>
      <c r="C50" s="31"/>
      <c r="D50" s="30"/>
    </row>
    <row r="51" spans="2:9" ht="13.5" thickBot="1" x14ac:dyDescent="0.25">
      <c r="B51" s="25"/>
      <c r="C51" s="31"/>
      <c r="D51" s="30"/>
    </row>
    <row r="52" spans="2:9" s="31" customFormat="1" ht="13.5" thickBot="1" x14ac:dyDescent="0.25">
      <c r="B52" s="25"/>
      <c r="D52" s="30"/>
      <c r="E52" s="30"/>
      <c r="F52" s="30"/>
      <c r="G52" s="30"/>
      <c r="H52" s="30"/>
      <c r="I52" s="30"/>
    </row>
    <row r="53" spans="2:9" s="31" customFormat="1" ht="13.5" thickBot="1" x14ac:dyDescent="0.25">
      <c r="B53" s="25"/>
      <c r="D53" s="30"/>
      <c r="E53" s="30"/>
      <c r="F53" s="30"/>
      <c r="G53" s="30"/>
      <c r="H53" s="30"/>
      <c r="I53" s="30"/>
    </row>
    <row r="54" spans="2:9" s="31" customFormat="1" ht="13.5" thickBot="1" x14ac:dyDescent="0.25">
      <c r="B54" s="25"/>
      <c r="D54" s="30"/>
      <c r="E54" s="30"/>
      <c r="F54" s="30"/>
      <c r="G54" s="30"/>
      <c r="H54" s="30"/>
      <c r="I54" s="30"/>
    </row>
    <row r="55" spans="2:9" s="31" customFormat="1" ht="13.5" thickBot="1" x14ac:dyDescent="0.25">
      <c r="B55" s="25"/>
      <c r="D55" s="30"/>
      <c r="E55" s="30"/>
      <c r="F55" s="30"/>
      <c r="G55" s="30"/>
      <c r="H55" s="30"/>
      <c r="I55" s="30"/>
    </row>
    <row r="56" spans="2:9" s="31" customFormat="1" ht="13.5" thickBot="1" x14ac:dyDescent="0.25">
      <c r="B56" s="25"/>
      <c r="D56" s="30"/>
      <c r="E56" s="30"/>
      <c r="F56" s="30"/>
      <c r="G56" s="30"/>
      <c r="H56" s="30"/>
      <c r="I56" s="30"/>
    </row>
    <row r="57" spans="2:9" s="31" customFormat="1" ht="13.5" thickBot="1" x14ac:dyDescent="0.25">
      <c r="B57" s="25"/>
      <c r="D57" s="30"/>
      <c r="E57" s="30"/>
      <c r="F57" s="30"/>
      <c r="G57" s="30"/>
      <c r="H57" s="30"/>
      <c r="I57" s="30"/>
    </row>
    <row r="58" spans="2:9" s="31" customFormat="1" ht="13.5" thickBot="1" x14ac:dyDescent="0.25">
      <c r="B58" s="25"/>
      <c r="D58" s="30"/>
      <c r="E58" s="30"/>
      <c r="F58" s="30"/>
      <c r="G58" s="30"/>
      <c r="H58" s="30"/>
      <c r="I58" s="30"/>
    </row>
    <row r="59" spans="2:9" s="31" customFormat="1" ht="13.5" thickBot="1" x14ac:dyDescent="0.25">
      <c r="B59" s="25"/>
      <c r="D59" s="30"/>
      <c r="E59" s="30"/>
      <c r="F59" s="30"/>
      <c r="G59" s="30"/>
      <c r="H59" s="30"/>
      <c r="I59" s="30"/>
    </row>
    <row r="60" spans="2:9" s="31" customFormat="1" ht="13.5" thickBot="1" x14ac:dyDescent="0.25">
      <c r="B60" s="25"/>
      <c r="D60" s="30"/>
      <c r="E60" s="30"/>
      <c r="F60" s="30"/>
      <c r="G60" s="30"/>
      <c r="H60" s="30"/>
      <c r="I60" s="30"/>
    </row>
    <row r="61" spans="2:9" s="31" customFormat="1" ht="13.5" thickBot="1" x14ac:dyDescent="0.25">
      <c r="B61" s="25"/>
      <c r="D61" s="30"/>
      <c r="E61" s="30"/>
      <c r="F61" s="30"/>
      <c r="G61" s="30"/>
    </row>
    <row r="62" spans="2:9" s="31" customFormat="1" ht="13.5" thickBot="1" x14ac:dyDescent="0.25">
      <c r="B62" s="25"/>
      <c r="D62" s="30"/>
      <c r="E62" s="30"/>
      <c r="F62" s="30"/>
      <c r="G62" s="30"/>
    </row>
    <row r="63" spans="2:9" s="31" customFormat="1" ht="13.5" thickBot="1" x14ac:dyDescent="0.25">
      <c r="B63" s="25"/>
      <c r="D63" s="30"/>
      <c r="E63" s="30"/>
      <c r="F63" s="30"/>
      <c r="G63" s="30"/>
    </row>
    <row r="64" spans="2:9" s="31" customFormat="1" ht="13.5" thickBot="1" x14ac:dyDescent="0.25">
      <c r="B64" s="25"/>
      <c r="D64" s="30"/>
      <c r="E64" s="30"/>
      <c r="F64" s="30"/>
      <c r="G64" s="30"/>
    </row>
    <row r="65" spans="2:7" s="31" customFormat="1" ht="13.5" thickBot="1" x14ac:dyDescent="0.25">
      <c r="B65" s="25"/>
      <c r="D65" s="30"/>
      <c r="E65" s="30"/>
      <c r="F65" s="30"/>
      <c r="G65" s="30"/>
    </row>
    <row r="66" spans="2:7" s="31" customFormat="1" ht="13.5" thickBot="1" x14ac:dyDescent="0.25">
      <c r="B66" s="25"/>
      <c r="D66" s="30"/>
      <c r="E66" s="30"/>
      <c r="F66" s="30"/>
      <c r="G66" s="30"/>
    </row>
    <row r="67" spans="2:7" s="31" customFormat="1" ht="13.5" thickBot="1" x14ac:dyDescent="0.25">
      <c r="B67" s="25"/>
      <c r="D67" s="30"/>
      <c r="E67" s="30"/>
      <c r="F67" s="30"/>
      <c r="G67" s="30"/>
    </row>
    <row r="68" spans="2:7" s="31" customFormat="1" ht="13.5" thickBot="1" x14ac:dyDescent="0.25">
      <c r="B68" s="25"/>
      <c r="D68" s="30"/>
      <c r="E68" s="30"/>
      <c r="F68" s="30"/>
      <c r="G68" s="30"/>
    </row>
    <row r="69" spans="2:7" s="31" customFormat="1" ht="13.5" thickBot="1" x14ac:dyDescent="0.25">
      <c r="B69" s="25"/>
      <c r="D69" s="30"/>
      <c r="E69" s="30"/>
      <c r="F69" s="30"/>
      <c r="G69" s="30"/>
    </row>
    <row r="70" spans="2:7" s="31" customFormat="1" ht="13.5" thickBot="1" x14ac:dyDescent="0.25">
      <c r="B70" s="25"/>
      <c r="D70" s="30"/>
      <c r="E70" s="30"/>
      <c r="F70" s="30"/>
      <c r="G70" s="30"/>
    </row>
    <row r="71" spans="2:7" s="31" customFormat="1" ht="13.5" thickBot="1" x14ac:dyDescent="0.25">
      <c r="B71" s="25"/>
      <c r="D71" s="30"/>
      <c r="E71" s="30"/>
      <c r="F71" s="30"/>
      <c r="G71" s="30"/>
    </row>
    <row r="72" spans="2:7" s="31" customFormat="1" ht="13.5" thickBot="1" x14ac:dyDescent="0.25">
      <c r="B72" s="25"/>
      <c r="D72" s="30"/>
      <c r="E72" s="30"/>
      <c r="F72" s="30"/>
      <c r="G72" s="30"/>
    </row>
    <row r="73" spans="2:7" s="31" customFormat="1" ht="13.5" thickBot="1" x14ac:dyDescent="0.25">
      <c r="B73" s="25"/>
      <c r="D73" s="30"/>
      <c r="E73" s="30"/>
      <c r="F73" s="30"/>
      <c r="G73" s="30"/>
    </row>
    <row r="74" spans="2:7" s="31" customFormat="1" ht="13.5" thickBot="1" x14ac:dyDescent="0.25">
      <c r="B74" s="25"/>
      <c r="D74" s="30"/>
      <c r="E74" s="30"/>
      <c r="F74" s="30"/>
      <c r="G74" s="30"/>
    </row>
    <row r="75" spans="2:7" s="31" customFormat="1" ht="13.5" thickBot="1" x14ac:dyDescent="0.25">
      <c r="B75" s="25"/>
      <c r="D75" s="30"/>
      <c r="E75" s="30"/>
      <c r="F75" s="30"/>
      <c r="G75" s="30"/>
    </row>
    <row r="76" spans="2:7" s="31" customFormat="1" ht="13.5" thickBot="1" x14ac:dyDescent="0.25">
      <c r="B76" s="25"/>
      <c r="D76" s="30"/>
      <c r="E76" s="30"/>
      <c r="F76" s="30"/>
      <c r="G76" s="30"/>
    </row>
    <row r="77" spans="2:7" s="31" customFormat="1" ht="13.5" thickBot="1" x14ac:dyDescent="0.25">
      <c r="B77" s="25"/>
      <c r="D77" s="30"/>
      <c r="E77" s="30"/>
      <c r="F77" s="30"/>
      <c r="G77" s="30"/>
    </row>
    <row r="78" spans="2:7" s="31" customFormat="1" ht="13.5" thickBot="1" x14ac:dyDescent="0.25">
      <c r="B78" s="25"/>
      <c r="D78" s="30"/>
      <c r="E78" s="30"/>
      <c r="F78" s="30"/>
      <c r="G78" s="30"/>
    </row>
    <row r="79" spans="2:7" s="31" customFormat="1" ht="13.5" thickBot="1" x14ac:dyDescent="0.25">
      <c r="B79" s="25"/>
      <c r="D79" s="30"/>
      <c r="E79" s="30"/>
      <c r="F79" s="30"/>
      <c r="G79" s="30"/>
    </row>
    <row r="80" spans="2:7" s="31" customFormat="1" ht="13.5" thickBot="1" x14ac:dyDescent="0.25">
      <c r="B80" s="25"/>
      <c r="D80" s="30"/>
      <c r="E80" s="30"/>
      <c r="F80" s="30"/>
      <c r="G80" s="30"/>
    </row>
    <row r="81" spans="2:7" s="31" customFormat="1" ht="13.5" thickBot="1" x14ac:dyDescent="0.25">
      <c r="B81" s="25"/>
      <c r="D81" s="30"/>
      <c r="E81" s="30"/>
      <c r="F81" s="30"/>
      <c r="G81" s="30"/>
    </row>
    <row r="82" spans="2:7" s="31" customFormat="1" ht="13.5" thickBot="1" x14ac:dyDescent="0.25">
      <c r="B82" s="25"/>
      <c r="D82" s="30"/>
      <c r="E82" s="30"/>
      <c r="F82" s="30"/>
      <c r="G82" s="30"/>
    </row>
    <row r="83" spans="2:7" s="31" customFormat="1" ht="13.5" thickBot="1" x14ac:dyDescent="0.25">
      <c r="B83" s="25"/>
      <c r="D83" s="30"/>
      <c r="E83" s="30"/>
      <c r="F83" s="30"/>
      <c r="G83" s="30"/>
    </row>
    <row r="84" spans="2:7" s="31" customFormat="1" ht="13.5" thickBot="1" x14ac:dyDescent="0.25">
      <c r="B84" s="25"/>
      <c r="D84" s="30"/>
      <c r="E84" s="30"/>
      <c r="F84" s="30"/>
      <c r="G84" s="30"/>
    </row>
    <row r="85" spans="2:7" s="31" customFormat="1" ht="13.5" thickBot="1" x14ac:dyDescent="0.25">
      <c r="B85" s="25"/>
      <c r="D85" s="30"/>
      <c r="E85" s="30"/>
      <c r="F85" s="30"/>
      <c r="G85" s="30"/>
    </row>
    <row r="86" spans="2:7" s="31" customFormat="1" ht="13.5" thickBot="1" x14ac:dyDescent="0.25">
      <c r="B86" s="25"/>
      <c r="D86" s="30"/>
      <c r="E86" s="30"/>
      <c r="F86" s="30"/>
      <c r="G86" s="30"/>
    </row>
    <row r="87" spans="2:7" s="31" customFormat="1" ht="13.5" thickBot="1" x14ac:dyDescent="0.25">
      <c r="B87" s="25"/>
      <c r="D87" s="30"/>
      <c r="E87" s="30"/>
      <c r="F87" s="30"/>
      <c r="G87" s="30"/>
    </row>
    <row r="88" spans="2:7" s="31" customFormat="1" ht="13.5" thickBot="1" x14ac:dyDescent="0.25">
      <c r="B88" s="25"/>
      <c r="D88" s="30"/>
      <c r="E88" s="30"/>
      <c r="F88" s="30"/>
      <c r="G88" s="30"/>
    </row>
    <row r="89" spans="2:7" s="31" customFormat="1" ht="13.5" thickBot="1" x14ac:dyDescent="0.25">
      <c r="B89" s="25"/>
      <c r="D89" s="30"/>
      <c r="E89" s="30"/>
      <c r="F89" s="30"/>
      <c r="G89" s="30"/>
    </row>
    <row r="90" spans="2:7" s="31" customFormat="1" ht="13.5" thickBot="1" x14ac:dyDescent="0.25">
      <c r="B90" s="25"/>
      <c r="D90" s="30"/>
      <c r="E90" s="30"/>
      <c r="F90" s="30"/>
      <c r="G90" s="30"/>
    </row>
    <row r="91" spans="2:7" s="31" customFormat="1" ht="13.5" thickBot="1" x14ac:dyDescent="0.25">
      <c r="B91" s="25"/>
      <c r="D91" s="30"/>
      <c r="E91" s="30"/>
      <c r="F91" s="30"/>
      <c r="G91" s="30"/>
    </row>
    <row r="92" spans="2:7" s="31" customFormat="1" ht="13.5" thickBot="1" x14ac:dyDescent="0.25">
      <c r="B92" s="25"/>
      <c r="D92" s="30"/>
      <c r="E92" s="30"/>
      <c r="F92" s="30"/>
      <c r="G92" s="30"/>
    </row>
    <row r="93" spans="2:7" s="31" customFormat="1" ht="13.5" thickBot="1" x14ac:dyDescent="0.25">
      <c r="B93" s="25"/>
      <c r="D93" s="30"/>
      <c r="E93" s="30"/>
      <c r="F93" s="30"/>
      <c r="G93" s="30"/>
    </row>
    <row r="94" spans="2:7" s="31" customFormat="1" ht="13.5" thickBot="1" x14ac:dyDescent="0.25">
      <c r="B94" s="25"/>
      <c r="D94" s="30"/>
      <c r="E94" s="30"/>
      <c r="F94" s="30"/>
      <c r="G94" s="30"/>
    </row>
    <row r="95" spans="2:7" s="31" customFormat="1" ht="13.5" thickBot="1" x14ac:dyDescent="0.25">
      <c r="B95" s="25"/>
      <c r="D95" s="30"/>
      <c r="E95" s="30"/>
      <c r="F95" s="30"/>
      <c r="G95" s="30"/>
    </row>
    <row r="96" spans="2:7" s="31" customFormat="1" ht="13.5" thickBot="1" x14ac:dyDescent="0.25">
      <c r="B96" s="25"/>
      <c r="D96" s="30"/>
      <c r="E96" s="30"/>
      <c r="F96" s="30"/>
      <c r="G96" s="30"/>
    </row>
    <row r="97" spans="2:7" s="31" customFormat="1" ht="13.5" thickBot="1" x14ac:dyDescent="0.25">
      <c r="B97" s="25"/>
      <c r="D97" s="30"/>
      <c r="E97" s="30"/>
      <c r="F97" s="30"/>
      <c r="G97" s="30"/>
    </row>
    <row r="98" spans="2:7" s="31" customFormat="1" ht="13.5" thickBot="1" x14ac:dyDescent="0.25">
      <c r="B98" s="25"/>
      <c r="D98" s="30"/>
      <c r="E98" s="30"/>
      <c r="F98" s="30"/>
      <c r="G98" s="30"/>
    </row>
    <row r="99" spans="2:7" s="31" customFormat="1" ht="13.5" thickBot="1" x14ac:dyDescent="0.25">
      <c r="B99" s="25"/>
      <c r="D99" s="30"/>
      <c r="E99" s="30"/>
      <c r="F99" s="30"/>
      <c r="G99" s="30"/>
    </row>
    <row r="100" spans="2:7" s="31" customFormat="1" ht="13.5" thickBot="1" x14ac:dyDescent="0.25">
      <c r="B100" s="25"/>
      <c r="D100" s="30"/>
      <c r="E100" s="30"/>
      <c r="F100" s="30"/>
      <c r="G100" s="30"/>
    </row>
    <row r="101" spans="2:7" s="31" customFormat="1" ht="13.5" thickBot="1" x14ac:dyDescent="0.25">
      <c r="B101" s="25"/>
      <c r="D101" s="30"/>
      <c r="E101" s="30"/>
      <c r="F101" s="30"/>
      <c r="G101" s="30"/>
    </row>
    <row r="102" spans="2:7" s="31" customFormat="1" ht="13.5" thickBot="1" x14ac:dyDescent="0.25">
      <c r="B102" s="25"/>
      <c r="D102" s="30"/>
      <c r="E102" s="30"/>
      <c r="F102" s="30"/>
      <c r="G102" s="30"/>
    </row>
    <row r="103" spans="2:7" s="31" customFormat="1" ht="13.5" thickBot="1" x14ac:dyDescent="0.25">
      <c r="B103" s="25"/>
      <c r="D103" s="30"/>
      <c r="E103" s="30"/>
      <c r="F103" s="30"/>
      <c r="G103" s="30"/>
    </row>
    <row r="104" spans="2:7" s="31" customFormat="1" ht="13.5" thickBot="1" x14ac:dyDescent="0.25">
      <c r="B104" s="25"/>
      <c r="D104" s="30"/>
      <c r="E104" s="30"/>
      <c r="F104" s="30"/>
      <c r="G104" s="30"/>
    </row>
    <row r="105" spans="2:7" s="31" customFormat="1" ht="13.5" thickBot="1" x14ac:dyDescent="0.25">
      <c r="B105" s="25"/>
      <c r="D105" s="30"/>
      <c r="E105" s="30"/>
      <c r="F105" s="30"/>
      <c r="G105" s="30"/>
    </row>
    <row r="106" spans="2:7" s="31" customFormat="1" ht="13.5" thickBot="1" x14ac:dyDescent="0.25">
      <c r="B106" s="25"/>
      <c r="D106" s="30"/>
      <c r="E106" s="30"/>
      <c r="F106" s="30"/>
      <c r="G106" s="30"/>
    </row>
    <row r="107" spans="2:7" s="31" customFormat="1" ht="13.5" thickBot="1" x14ac:dyDescent="0.25">
      <c r="B107" s="25"/>
      <c r="D107" s="30"/>
      <c r="E107" s="30"/>
      <c r="F107" s="30"/>
      <c r="G107" s="30"/>
    </row>
    <row r="108" spans="2:7" s="31" customFormat="1" ht="13.5" thickBot="1" x14ac:dyDescent="0.25">
      <c r="B108" s="25"/>
      <c r="D108" s="30"/>
      <c r="E108" s="30"/>
      <c r="F108" s="30"/>
      <c r="G108" s="30"/>
    </row>
    <row r="109" spans="2:7" s="31" customFormat="1" ht="13.5" thickBot="1" x14ac:dyDescent="0.25">
      <c r="B109" s="25"/>
      <c r="D109" s="30"/>
      <c r="E109" s="30"/>
      <c r="F109" s="30"/>
      <c r="G109" s="30"/>
    </row>
    <row r="110" spans="2:7" s="31" customFormat="1" ht="13.5" thickBot="1" x14ac:dyDescent="0.25">
      <c r="B110" s="25"/>
      <c r="D110" s="30"/>
      <c r="E110" s="30"/>
      <c r="F110" s="30"/>
      <c r="G110" s="30"/>
    </row>
    <row r="111" spans="2:7" s="31" customFormat="1" ht="13.5" thickBot="1" x14ac:dyDescent="0.25">
      <c r="B111" s="25"/>
      <c r="D111" s="30"/>
      <c r="E111" s="30"/>
      <c r="F111" s="30"/>
      <c r="G111" s="30"/>
    </row>
    <row r="112" spans="2:7" s="31" customFormat="1" ht="13.5" thickBot="1" x14ac:dyDescent="0.25">
      <c r="B112" s="25"/>
      <c r="D112" s="30"/>
      <c r="E112" s="30"/>
      <c r="F112" s="30"/>
      <c r="G112" s="30"/>
    </row>
    <row r="113" spans="2:7" s="31" customFormat="1" ht="13.5" thickBot="1" x14ac:dyDescent="0.25">
      <c r="B113" s="25"/>
      <c r="D113" s="30"/>
      <c r="E113" s="30"/>
      <c r="F113" s="30"/>
      <c r="G113" s="30"/>
    </row>
    <row r="114" spans="2:7" s="31" customFormat="1" ht="13.5" thickBot="1" x14ac:dyDescent="0.25">
      <c r="B114" s="25"/>
      <c r="D114" s="30"/>
      <c r="E114" s="30"/>
      <c r="F114" s="30"/>
      <c r="G114" s="30"/>
    </row>
    <row r="115" spans="2:7" s="31" customFormat="1" ht="13.5" thickBot="1" x14ac:dyDescent="0.25">
      <c r="B115" s="25"/>
      <c r="D115" s="30"/>
      <c r="E115" s="30"/>
      <c r="F115" s="30"/>
      <c r="G115" s="30"/>
    </row>
    <row r="116" spans="2:7" s="31" customFormat="1" ht="13.5" thickBot="1" x14ac:dyDescent="0.25">
      <c r="B116" s="25"/>
      <c r="D116" s="30"/>
      <c r="E116" s="30"/>
      <c r="F116" s="30"/>
      <c r="G116" s="30"/>
    </row>
    <row r="117" spans="2:7" s="31" customFormat="1" ht="13.5" thickBot="1" x14ac:dyDescent="0.25">
      <c r="B117" s="25"/>
      <c r="D117" s="30"/>
      <c r="E117" s="30"/>
      <c r="F117" s="30"/>
      <c r="G117" s="30"/>
    </row>
    <row r="118" spans="2:7" s="31" customFormat="1" ht="13.5" thickBot="1" x14ac:dyDescent="0.25">
      <c r="B118" s="25"/>
      <c r="D118" s="30"/>
      <c r="E118" s="30"/>
      <c r="F118" s="30"/>
      <c r="G118" s="30"/>
    </row>
    <row r="119" spans="2:7" s="31" customFormat="1" ht="13.5" thickBot="1" x14ac:dyDescent="0.25">
      <c r="B119" s="25"/>
      <c r="D119" s="30"/>
      <c r="E119" s="30"/>
      <c r="F119" s="30"/>
      <c r="G119" s="30"/>
    </row>
    <row r="120" spans="2:7" s="31" customFormat="1" ht="13.5" thickBot="1" x14ac:dyDescent="0.25">
      <c r="B120" s="25"/>
      <c r="D120" s="30"/>
      <c r="E120" s="30"/>
      <c r="F120" s="30"/>
      <c r="G120" s="30"/>
    </row>
    <row r="121" spans="2:7" s="31" customFormat="1" ht="13.5" thickBot="1" x14ac:dyDescent="0.25">
      <c r="B121" s="25"/>
      <c r="D121" s="30"/>
      <c r="E121" s="30"/>
      <c r="F121" s="30"/>
      <c r="G121" s="30"/>
    </row>
    <row r="122" spans="2:7" s="31" customFormat="1" ht="13.5" thickBot="1" x14ac:dyDescent="0.25">
      <c r="B122" s="25"/>
      <c r="D122" s="30"/>
      <c r="E122" s="30"/>
      <c r="F122" s="30"/>
      <c r="G122" s="30"/>
    </row>
    <row r="123" spans="2:7" s="31" customFormat="1" ht="13.5" thickBot="1" x14ac:dyDescent="0.25">
      <c r="B123" s="25"/>
      <c r="D123" s="30"/>
      <c r="E123" s="30"/>
      <c r="F123" s="30"/>
      <c r="G123" s="30"/>
    </row>
    <row r="124" spans="2:7" s="31" customFormat="1" ht="13.5" thickBot="1" x14ac:dyDescent="0.25">
      <c r="B124" s="25"/>
      <c r="D124" s="30"/>
      <c r="E124" s="30"/>
      <c r="F124" s="30"/>
      <c r="G124" s="30"/>
    </row>
    <row r="125" spans="2:7" s="31" customFormat="1" ht="13.5" thickBot="1" x14ac:dyDescent="0.25">
      <c r="B125" s="25"/>
      <c r="D125" s="30"/>
      <c r="E125" s="30"/>
      <c r="F125" s="30"/>
      <c r="G125" s="30"/>
    </row>
    <row r="126" spans="2:7" s="31" customFormat="1" ht="13.5" thickBot="1" x14ac:dyDescent="0.25">
      <c r="B126" s="25"/>
      <c r="D126" s="30"/>
      <c r="E126" s="30"/>
      <c r="F126" s="30"/>
      <c r="G126" s="30"/>
    </row>
    <row r="127" spans="2:7" s="31" customFormat="1" ht="13.5" thickBot="1" x14ac:dyDescent="0.25">
      <c r="B127" s="25"/>
      <c r="D127" s="30"/>
      <c r="E127" s="30"/>
      <c r="F127" s="30"/>
      <c r="G127" s="30"/>
    </row>
    <row r="128" spans="2:7" s="31" customFormat="1" ht="13.5" thickBot="1" x14ac:dyDescent="0.25">
      <c r="B128" s="25"/>
      <c r="D128" s="30"/>
      <c r="E128" s="30"/>
      <c r="F128" s="30"/>
      <c r="G128" s="30"/>
    </row>
    <row r="129" spans="2:7" s="31" customFormat="1" ht="13.5" thickBot="1" x14ac:dyDescent="0.25">
      <c r="B129" s="25"/>
      <c r="D129" s="30"/>
      <c r="E129" s="30"/>
      <c r="F129" s="30"/>
      <c r="G129" s="30"/>
    </row>
    <row r="130" spans="2:7" s="31" customFormat="1" ht="13.5" thickBot="1" x14ac:dyDescent="0.25">
      <c r="B130" s="25"/>
      <c r="D130" s="30"/>
      <c r="E130" s="30"/>
      <c r="F130" s="30"/>
      <c r="G130" s="30"/>
    </row>
    <row r="131" spans="2:7" s="31" customFormat="1" ht="13.5" thickBot="1" x14ac:dyDescent="0.25">
      <c r="B131" s="25"/>
      <c r="D131" s="30"/>
      <c r="E131" s="30"/>
      <c r="F131" s="30"/>
      <c r="G131" s="30"/>
    </row>
    <row r="132" spans="2:7" s="31" customFormat="1" ht="13.5" thickBot="1" x14ac:dyDescent="0.25">
      <c r="B132" s="25"/>
      <c r="D132" s="30"/>
      <c r="E132" s="30"/>
      <c r="F132" s="30"/>
      <c r="G132" s="30"/>
    </row>
    <row r="133" spans="2:7" s="31" customFormat="1" ht="13.5" thickBot="1" x14ac:dyDescent="0.25">
      <c r="B133" s="25"/>
      <c r="D133" s="30"/>
      <c r="E133" s="30"/>
      <c r="F133" s="30"/>
      <c r="G133" s="30"/>
    </row>
    <row r="134" spans="2:7" s="31" customFormat="1" ht="13.5" thickBot="1" x14ac:dyDescent="0.25">
      <c r="B134" s="25"/>
      <c r="D134" s="30"/>
      <c r="E134" s="30"/>
      <c r="F134" s="30"/>
      <c r="G134" s="30"/>
    </row>
    <row r="135" spans="2:7" s="31" customFormat="1" ht="13.5" thickBot="1" x14ac:dyDescent="0.25">
      <c r="B135" s="25"/>
      <c r="D135" s="30"/>
      <c r="E135" s="30"/>
      <c r="F135" s="30"/>
      <c r="G135" s="30"/>
    </row>
    <row r="136" spans="2:7" s="31" customFormat="1" ht="13.5" thickBot="1" x14ac:dyDescent="0.25">
      <c r="B136" s="25"/>
      <c r="D136" s="30"/>
      <c r="E136" s="30"/>
      <c r="F136" s="30"/>
      <c r="G136" s="30"/>
    </row>
    <row r="137" spans="2:7" s="31" customFormat="1" ht="13.5" thickBot="1" x14ac:dyDescent="0.25">
      <c r="B137" s="25"/>
      <c r="D137" s="30"/>
      <c r="E137" s="30"/>
      <c r="F137" s="30"/>
      <c r="G137" s="30"/>
    </row>
    <row r="138" spans="2:7" s="31" customFormat="1" ht="13.5" thickBot="1" x14ac:dyDescent="0.25">
      <c r="B138" s="25"/>
      <c r="D138" s="30"/>
      <c r="E138" s="30"/>
      <c r="F138" s="30"/>
      <c r="G138" s="30"/>
    </row>
    <row r="139" spans="2:7" s="31" customFormat="1" ht="13.5" thickBot="1" x14ac:dyDescent="0.25">
      <c r="B139" s="25"/>
      <c r="D139" s="30"/>
      <c r="E139" s="30"/>
      <c r="F139" s="30"/>
      <c r="G139" s="30"/>
    </row>
    <row r="140" spans="2:7" s="31" customFormat="1" ht="13.5" thickBot="1" x14ac:dyDescent="0.25">
      <c r="B140" s="25"/>
      <c r="D140" s="30"/>
      <c r="E140" s="30"/>
      <c r="F140" s="30"/>
      <c r="G140" s="30"/>
    </row>
    <row r="141" spans="2:7" s="31" customFormat="1" ht="13.5" thickBot="1" x14ac:dyDescent="0.25">
      <c r="B141" s="25"/>
      <c r="D141" s="30"/>
      <c r="E141" s="30"/>
      <c r="F141" s="30"/>
      <c r="G141" s="30"/>
    </row>
    <row r="142" spans="2:7" s="31" customFormat="1" ht="13.5" thickBot="1" x14ac:dyDescent="0.25">
      <c r="B142" s="25"/>
      <c r="D142" s="30"/>
      <c r="E142" s="30"/>
      <c r="F142" s="30"/>
      <c r="G142" s="30"/>
    </row>
    <row r="143" spans="2:7" s="31" customFormat="1" ht="13.5" thickBot="1" x14ac:dyDescent="0.25">
      <c r="B143" s="25"/>
      <c r="D143" s="30"/>
      <c r="E143" s="30"/>
      <c r="F143" s="30"/>
      <c r="G143" s="30"/>
    </row>
    <row r="144" spans="2:7" s="31" customFormat="1" ht="13.5" thickBot="1" x14ac:dyDescent="0.25">
      <c r="B144" s="25"/>
      <c r="D144" s="30"/>
      <c r="E144" s="30"/>
      <c r="F144" s="30"/>
      <c r="G144" s="30"/>
    </row>
    <row r="145" spans="2:7" s="31" customFormat="1" ht="13.5" thickBot="1" x14ac:dyDescent="0.25">
      <c r="B145" s="25"/>
      <c r="D145" s="30"/>
      <c r="E145" s="30"/>
      <c r="F145" s="30"/>
      <c r="G145" s="30"/>
    </row>
    <row r="146" spans="2:7" s="31" customFormat="1" ht="13.5" thickBot="1" x14ac:dyDescent="0.25">
      <c r="B146" s="25"/>
      <c r="D146" s="30"/>
      <c r="E146" s="30"/>
      <c r="F146" s="30"/>
      <c r="G146" s="30"/>
    </row>
    <row r="147" spans="2:7" s="31" customFormat="1" ht="13.5" thickBot="1" x14ac:dyDescent="0.25">
      <c r="B147" s="25"/>
      <c r="D147" s="30"/>
      <c r="E147" s="30"/>
      <c r="F147" s="30"/>
      <c r="G147" s="30"/>
    </row>
    <row r="148" spans="2:7" s="31" customFormat="1" ht="13.5" thickBot="1" x14ac:dyDescent="0.25">
      <c r="B148" s="25"/>
      <c r="D148" s="30"/>
      <c r="E148" s="30"/>
      <c r="F148" s="30"/>
      <c r="G148" s="30"/>
    </row>
    <row r="149" spans="2:7" s="31" customFormat="1" ht="13.5" thickBot="1" x14ac:dyDescent="0.25">
      <c r="B149" s="25"/>
      <c r="D149" s="30"/>
      <c r="E149" s="30"/>
      <c r="F149" s="30"/>
      <c r="G149" s="30"/>
    </row>
    <row r="150" spans="2:7" s="31" customFormat="1" ht="13.5" thickBot="1" x14ac:dyDescent="0.25">
      <c r="B150" s="25"/>
      <c r="D150" s="30"/>
      <c r="E150" s="30"/>
      <c r="F150" s="30"/>
      <c r="G150" s="30"/>
    </row>
    <row r="151" spans="2:7" s="31" customFormat="1" ht="13.5" thickBot="1" x14ac:dyDescent="0.25">
      <c r="B151" s="25"/>
      <c r="D151" s="30"/>
      <c r="E151" s="30"/>
      <c r="F151" s="30"/>
      <c r="G151" s="30"/>
    </row>
    <row r="152" spans="2:7" s="31" customFormat="1" ht="13.5" thickBot="1" x14ac:dyDescent="0.25">
      <c r="B152" s="25"/>
      <c r="D152" s="30"/>
      <c r="E152" s="30"/>
      <c r="F152" s="30"/>
      <c r="G152" s="30"/>
    </row>
    <row r="153" spans="2:7" s="31" customFormat="1" ht="13.5" thickBot="1" x14ac:dyDescent="0.25">
      <c r="B153" s="25"/>
      <c r="D153" s="30"/>
      <c r="E153" s="30"/>
      <c r="F153" s="30"/>
      <c r="G153" s="30"/>
    </row>
    <row r="154" spans="2:7" s="31" customFormat="1" ht="13.5" thickBot="1" x14ac:dyDescent="0.25">
      <c r="B154" s="25"/>
      <c r="D154" s="30"/>
      <c r="E154" s="30"/>
      <c r="F154" s="30"/>
      <c r="G154" s="30"/>
    </row>
    <row r="155" spans="2:7" s="31" customFormat="1" ht="13.5" thickBot="1" x14ac:dyDescent="0.25">
      <c r="B155" s="25"/>
      <c r="D155" s="30"/>
      <c r="E155" s="30"/>
      <c r="F155" s="30"/>
      <c r="G155" s="30"/>
    </row>
    <row r="156" spans="2:7" s="31" customFormat="1" ht="13.5" thickBot="1" x14ac:dyDescent="0.25">
      <c r="B156" s="25"/>
      <c r="D156" s="30"/>
      <c r="E156" s="30"/>
      <c r="F156" s="30"/>
      <c r="G156" s="30"/>
    </row>
    <row r="157" spans="2:7" s="31" customFormat="1" ht="13.5" thickBot="1" x14ac:dyDescent="0.25">
      <c r="B157" s="25"/>
      <c r="D157" s="30"/>
      <c r="E157" s="30"/>
      <c r="F157" s="30"/>
      <c r="G157" s="30"/>
    </row>
    <row r="158" spans="2:7" s="31" customFormat="1" ht="13.5" thickBot="1" x14ac:dyDescent="0.25">
      <c r="B158" s="25"/>
      <c r="D158" s="30"/>
      <c r="E158" s="30"/>
      <c r="F158" s="30"/>
      <c r="G158" s="30"/>
    </row>
    <row r="159" spans="2:7" s="31" customFormat="1" ht="13.5" thickBot="1" x14ac:dyDescent="0.25">
      <c r="B159" s="25"/>
      <c r="D159" s="30"/>
      <c r="E159" s="30"/>
      <c r="F159" s="30"/>
      <c r="G159" s="30"/>
    </row>
    <row r="160" spans="2:7" s="31" customFormat="1" ht="13.5" thickBot="1" x14ac:dyDescent="0.25">
      <c r="B160" s="25"/>
      <c r="D160" s="30"/>
      <c r="E160" s="30"/>
      <c r="F160" s="30"/>
      <c r="G160" s="30"/>
    </row>
    <row r="161" spans="2:7" s="31" customFormat="1" ht="13.5" thickBot="1" x14ac:dyDescent="0.25">
      <c r="B161" s="25"/>
      <c r="D161" s="30"/>
      <c r="E161" s="30"/>
      <c r="F161" s="30"/>
      <c r="G161" s="30"/>
    </row>
    <row r="162" spans="2:7" s="31" customFormat="1" ht="13.5" thickBot="1" x14ac:dyDescent="0.25">
      <c r="B162" s="25"/>
      <c r="D162" s="30"/>
      <c r="E162" s="30"/>
      <c r="F162" s="30"/>
      <c r="G162" s="30"/>
    </row>
    <row r="163" spans="2:7" s="31" customFormat="1" ht="13.5" thickBot="1" x14ac:dyDescent="0.25">
      <c r="B163" s="25"/>
      <c r="D163" s="30"/>
      <c r="E163" s="30"/>
      <c r="F163" s="30"/>
      <c r="G163" s="30"/>
    </row>
    <row r="164" spans="2:7" s="31" customFormat="1" ht="13.5" thickBot="1" x14ac:dyDescent="0.25">
      <c r="B164" s="25"/>
      <c r="D164" s="30"/>
      <c r="E164" s="30"/>
      <c r="F164" s="30"/>
      <c r="G164" s="30"/>
    </row>
    <row r="165" spans="2:7" s="31" customFormat="1" ht="13.5" thickBot="1" x14ac:dyDescent="0.25">
      <c r="B165" s="25"/>
      <c r="D165" s="30"/>
      <c r="E165" s="30"/>
      <c r="F165" s="30"/>
      <c r="G165" s="30"/>
    </row>
    <row r="166" spans="2:7" s="31" customFormat="1" ht="13.5" thickBot="1" x14ac:dyDescent="0.25">
      <c r="B166" s="25"/>
      <c r="D166" s="30"/>
      <c r="E166" s="30"/>
      <c r="F166" s="30"/>
      <c r="G166" s="30"/>
    </row>
    <row r="167" spans="2:7" s="31" customFormat="1" ht="13.5" thickBot="1" x14ac:dyDescent="0.25">
      <c r="B167" s="25"/>
      <c r="D167" s="30"/>
      <c r="E167" s="30"/>
      <c r="F167" s="30"/>
      <c r="G167" s="30"/>
    </row>
    <row r="168" spans="2:7" s="31" customFormat="1" ht="13.5" thickBot="1" x14ac:dyDescent="0.25">
      <c r="B168" s="25"/>
      <c r="D168" s="30"/>
      <c r="E168" s="30"/>
      <c r="F168" s="30"/>
      <c r="G168" s="30"/>
    </row>
    <row r="169" spans="2:7" s="31" customFormat="1" ht="13.5" thickBot="1" x14ac:dyDescent="0.25">
      <c r="B169" s="25"/>
      <c r="D169" s="30"/>
      <c r="E169" s="30"/>
      <c r="F169" s="30"/>
      <c r="G169" s="30"/>
    </row>
    <row r="170" spans="2:7" s="31" customFormat="1" ht="13.5" thickBot="1" x14ac:dyDescent="0.25">
      <c r="B170" s="25"/>
      <c r="D170" s="30"/>
      <c r="E170" s="30"/>
      <c r="F170" s="30"/>
      <c r="G170" s="30"/>
    </row>
    <row r="171" spans="2:7" s="31" customFormat="1" ht="13.5" thickBot="1" x14ac:dyDescent="0.25">
      <c r="B171" s="25"/>
      <c r="D171" s="30"/>
      <c r="E171" s="30"/>
      <c r="F171" s="30"/>
      <c r="G171" s="30"/>
    </row>
    <row r="172" spans="2:7" s="31" customFormat="1" ht="13.5" thickBot="1" x14ac:dyDescent="0.25">
      <c r="B172" s="25"/>
      <c r="D172" s="30"/>
      <c r="E172" s="30"/>
      <c r="F172" s="30"/>
      <c r="G172" s="30"/>
    </row>
    <row r="173" spans="2:7" s="31" customFormat="1" ht="13.5" thickBot="1" x14ac:dyDescent="0.25">
      <c r="B173" s="25"/>
      <c r="D173" s="30"/>
      <c r="E173" s="30"/>
      <c r="F173" s="30"/>
      <c r="G173" s="30"/>
    </row>
    <row r="174" spans="2:7" s="31" customFormat="1" ht="13.5" thickBot="1" x14ac:dyDescent="0.25">
      <c r="B174" s="25"/>
      <c r="D174" s="30"/>
      <c r="E174" s="30"/>
      <c r="F174" s="30"/>
      <c r="G174" s="30"/>
    </row>
    <row r="175" spans="2:7" s="31" customFormat="1" ht="13.5" thickBot="1" x14ac:dyDescent="0.25">
      <c r="B175" s="25"/>
      <c r="D175" s="30"/>
      <c r="E175" s="30"/>
      <c r="F175" s="30"/>
      <c r="G175" s="30"/>
    </row>
    <row r="176" spans="2:7" s="31" customFormat="1" ht="13.5" thickBot="1" x14ac:dyDescent="0.25">
      <c r="B176" s="25"/>
      <c r="D176" s="30"/>
      <c r="E176" s="30"/>
      <c r="F176" s="30"/>
      <c r="G176" s="30"/>
    </row>
    <row r="177" spans="2:7" s="31" customFormat="1" ht="13.5" thickBot="1" x14ac:dyDescent="0.25">
      <c r="B177" s="25"/>
      <c r="D177" s="30"/>
      <c r="E177" s="30"/>
      <c r="F177" s="30"/>
      <c r="G177" s="30"/>
    </row>
    <row r="178" spans="2:7" s="31" customFormat="1" ht="13.5" thickBot="1" x14ac:dyDescent="0.25">
      <c r="B178" s="25"/>
      <c r="D178" s="30"/>
      <c r="E178" s="30"/>
      <c r="F178" s="30"/>
      <c r="G178" s="30"/>
    </row>
    <row r="179" spans="2:7" s="31" customFormat="1" ht="13.5" thickBot="1" x14ac:dyDescent="0.25">
      <c r="B179" s="25"/>
      <c r="D179" s="30"/>
      <c r="E179" s="30"/>
      <c r="F179" s="30"/>
      <c r="G179" s="30"/>
    </row>
    <row r="180" spans="2:7" s="31" customFormat="1" ht="13.5" thickBot="1" x14ac:dyDescent="0.25">
      <c r="B180" s="25"/>
      <c r="D180" s="30"/>
      <c r="E180" s="30"/>
      <c r="F180" s="30"/>
      <c r="G180" s="30"/>
    </row>
    <row r="181" spans="2:7" s="31" customFormat="1" ht="13.5" thickBot="1" x14ac:dyDescent="0.25">
      <c r="B181" s="25"/>
      <c r="D181" s="30"/>
      <c r="E181" s="30"/>
      <c r="F181" s="30"/>
      <c r="G181" s="30"/>
    </row>
    <row r="182" spans="2:7" s="31" customFormat="1" ht="13.5" thickBot="1" x14ac:dyDescent="0.25">
      <c r="B182" s="25"/>
      <c r="D182" s="30"/>
      <c r="E182" s="30"/>
      <c r="F182" s="30"/>
      <c r="G182" s="30"/>
    </row>
    <row r="183" spans="2:7" s="31" customFormat="1" ht="13.5" thickBot="1" x14ac:dyDescent="0.25">
      <c r="B183" s="25"/>
      <c r="D183" s="30"/>
      <c r="E183" s="30"/>
      <c r="F183" s="30"/>
      <c r="G183" s="30"/>
    </row>
    <row r="184" spans="2:7" s="31" customFormat="1" ht="13.5" thickBot="1" x14ac:dyDescent="0.25">
      <c r="B184" s="25"/>
      <c r="D184" s="30"/>
      <c r="E184" s="30"/>
      <c r="F184" s="30"/>
      <c r="G184" s="30"/>
    </row>
    <row r="185" spans="2:7" s="31" customFormat="1" ht="13.5" thickBot="1" x14ac:dyDescent="0.25">
      <c r="B185" s="25"/>
      <c r="D185" s="30"/>
      <c r="E185" s="30"/>
      <c r="F185" s="30"/>
      <c r="G185" s="30"/>
    </row>
    <row r="186" spans="2:7" s="31" customFormat="1" ht="13.5" thickBot="1" x14ac:dyDescent="0.25">
      <c r="B186" s="25"/>
      <c r="D186" s="30"/>
      <c r="E186" s="30"/>
      <c r="F186" s="30"/>
      <c r="G186" s="30"/>
    </row>
    <row r="187" spans="2:7" s="31" customFormat="1" ht="13.5" thickBot="1" x14ac:dyDescent="0.25">
      <c r="B187" s="25"/>
      <c r="D187" s="30"/>
      <c r="E187" s="30"/>
      <c r="F187" s="30"/>
      <c r="G187" s="30"/>
    </row>
    <row r="188" spans="2:7" s="31" customFormat="1" ht="13.5" thickBot="1" x14ac:dyDescent="0.25">
      <c r="B188" s="25"/>
      <c r="D188" s="30"/>
      <c r="E188" s="30"/>
      <c r="F188" s="30"/>
      <c r="G188" s="30"/>
    </row>
    <row r="189" spans="2:7" s="31" customFormat="1" ht="13.5" thickBot="1" x14ac:dyDescent="0.25">
      <c r="B189" s="25"/>
      <c r="D189" s="30"/>
      <c r="E189" s="30"/>
      <c r="F189" s="30"/>
      <c r="G189" s="30"/>
    </row>
    <row r="190" spans="2:7" s="31" customFormat="1" ht="13.5" thickBot="1" x14ac:dyDescent="0.25">
      <c r="B190" s="25"/>
      <c r="D190" s="30"/>
      <c r="E190" s="30"/>
      <c r="F190" s="30"/>
      <c r="G190" s="30"/>
    </row>
    <row r="191" spans="2:7" s="31" customFormat="1" ht="13.5" thickBot="1" x14ac:dyDescent="0.25">
      <c r="B191" s="25"/>
      <c r="D191" s="30"/>
      <c r="E191" s="30"/>
      <c r="F191" s="30"/>
      <c r="G191" s="30"/>
    </row>
    <row r="192" spans="2:7" s="31" customFormat="1" ht="13.5" thickBot="1" x14ac:dyDescent="0.25">
      <c r="B192" s="25"/>
      <c r="D192" s="30"/>
      <c r="E192" s="30"/>
      <c r="F192" s="30"/>
      <c r="G192" s="30"/>
    </row>
    <row r="193" spans="2:7" s="31" customFormat="1" ht="13.5" thickBot="1" x14ac:dyDescent="0.25">
      <c r="B193" s="25"/>
      <c r="D193" s="30"/>
      <c r="E193" s="30"/>
      <c r="F193" s="30"/>
      <c r="G193" s="30"/>
    </row>
    <row r="194" spans="2:7" s="31" customFormat="1" ht="13.5" thickBot="1" x14ac:dyDescent="0.25">
      <c r="B194" s="25"/>
      <c r="D194" s="30"/>
      <c r="E194" s="30"/>
      <c r="F194" s="30"/>
      <c r="G194" s="30"/>
    </row>
    <row r="195" spans="2:7" s="31" customFormat="1" ht="13.5" thickBot="1" x14ac:dyDescent="0.25">
      <c r="B195" s="25"/>
      <c r="D195" s="30"/>
      <c r="E195" s="30"/>
      <c r="F195" s="30"/>
      <c r="G195" s="30"/>
    </row>
    <row r="196" spans="2:7" s="31" customFormat="1" ht="13.5" thickBot="1" x14ac:dyDescent="0.25">
      <c r="B196" s="25"/>
      <c r="D196" s="30"/>
      <c r="E196" s="30"/>
      <c r="F196" s="30"/>
      <c r="G196" s="30"/>
    </row>
    <row r="197" spans="2:7" s="31" customFormat="1" ht="13.5" thickBot="1" x14ac:dyDescent="0.25">
      <c r="B197" s="25"/>
      <c r="D197" s="30"/>
      <c r="E197" s="30"/>
      <c r="F197" s="30"/>
      <c r="G197" s="30"/>
    </row>
    <row r="198" spans="2:7" s="31" customFormat="1" ht="13.5" thickBot="1" x14ac:dyDescent="0.25">
      <c r="B198" s="25"/>
      <c r="D198" s="30"/>
      <c r="E198" s="30"/>
      <c r="F198" s="30"/>
      <c r="G198" s="30"/>
    </row>
    <row r="199" spans="2:7" s="31" customFormat="1" ht="13.5" thickBot="1" x14ac:dyDescent="0.25">
      <c r="B199" s="25"/>
      <c r="D199" s="30"/>
      <c r="E199" s="30"/>
      <c r="F199" s="30"/>
      <c r="G199" s="30"/>
    </row>
    <row r="200" spans="2:7" s="31" customFormat="1" ht="13.5" thickBot="1" x14ac:dyDescent="0.25">
      <c r="B200" s="25"/>
      <c r="C200" s="30"/>
      <c r="D200" s="30"/>
      <c r="E200" s="30"/>
      <c r="F200" s="30"/>
      <c r="G200" s="30"/>
    </row>
    <row r="201" spans="2:7" s="31" customFormat="1" ht="13.5" thickBot="1" x14ac:dyDescent="0.25">
      <c r="B201" s="25"/>
      <c r="C201" s="30"/>
      <c r="D201" s="30"/>
      <c r="E201" s="30"/>
      <c r="F201" s="30"/>
      <c r="G201" s="30"/>
    </row>
    <row r="202" spans="2:7" s="31" customFormat="1" ht="13.5" thickBot="1" x14ac:dyDescent="0.25">
      <c r="B202" s="25"/>
      <c r="C202" s="30"/>
      <c r="E202" s="30"/>
      <c r="F202" s="30"/>
      <c r="G202" s="30"/>
    </row>
    <row r="203" spans="2:7" s="31" customFormat="1" ht="13.5" thickBot="1" x14ac:dyDescent="0.25">
      <c r="B203" s="25"/>
      <c r="C203" s="30"/>
      <c r="E203" s="30"/>
      <c r="F203" s="30"/>
      <c r="G203" s="30"/>
    </row>
    <row r="204" spans="2:7" s="31" customFormat="1" ht="13.5" thickBot="1" x14ac:dyDescent="0.25">
      <c r="B204" s="25"/>
      <c r="C204" s="30"/>
      <c r="E204" s="30"/>
      <c r="F204" s="30"/>
      <c r="G204" s="30"/>
    </row>
    <row r="205" spans="2:7" s="31" customFormat="1" ht="13.5" thickBot="1" x14ac:dyDescent="0.25">
      <c r="B205" s="25"/>
      <c r="C205" s="30"/>
      <c r="E205" s="30"/>
      <c r="F205" s="30"/>
      <c r="G205" s="30"/>
    </row>
    <row r="206" spans="2:7" s="31" customFormat="1" ht="13.5" thickBot="1" x14ac:dyDescent="0.25">
      <c r="B206" s="25"/>
      <c r="C206" s="30"/>
      <c r="E206" s="30"/>
      <c r="F206" s="30"/>
      <c r="G206" s="30"/>
    </row>
    <row r="207" spans="2:7" s="31" customFormat="1" ht="13.5" thickBot="1" x14ac:dyDescent="0.25">
      <c r="B207" s="25"/>
      <c r="C207" s="30"/>
      <c r="E207" s="30"/>
      <c r="F207" s="30"/>
      <c r="G207" s="30"/>
    </row>
    <row r="208" spans="2:7" s="31" customFormat="1" ht="13.5" thickBot="1" x14ac:dyDescent="0.25">
      <c r="B208" s="25"/>
      <c r="C208" s="30"/>
      <c r="E208" s="30"/>
      <c r="F208" s="30"/>
      <c r="G208" s="30"/>
    </row>
    <row r="209" spans="2:9" s="31" customFormat="1" ht="13.5" thickBot="1" x14ac:dyDescent="0.25">
      <c r="B209" s="25"/>
      <c r="C209" s="30"/>
      <c r="E209" s="30"/>
      <c r="F209" s="30"/>
      <c r="G209" s="30"/>
    </row>
    <row r="210" spans="2:9" ht="13.5" thickBot="1" x14ac:dyDescent="0.25">
      <c r="B210" s="25"/>
      <c r="H210" s="31"/>
      <c r="I210" s="31"/>
    </row>
    <row r="211" spans="2:9" ht="13.5" thickBot="1" x14ac:dyDescent="0.25">
      <c r="B211" s="25"/>
      <c r="H211" s="31"/>
      <c r="I211" s="31"/>
    </row>
    <row r="212" spans="2:9" x14ac:dyDescent="0.2">
      <c r="H212" s="31"/>
      <c r="I212" s="31"/>
    </row>
    <row r="213" spans="2:9" x14ac:dyDescent="0.2">
      <c r="H213" s="31"/>
      <c r="I213" s="31"/>
    </row>
    <row r="214" spans="2:9" x14ac:dyDescent="0.2">
      <c r="H214" s="31"/>
      <c r="I214" s="31"/>
    </row>
    <row r="215" spans="2:9" x14ac:dyDescent="0.2">
      <c r="H215" s="31"/>
      <c r="I215" s="31"/>
    </row>
    <row r="216" spans="2:9" x14ac:dyDescent="0.2">
      <c r="H216" s="31"/>
      <c r="I216" s="31"/>
    </row>
    <row r="217" spans="2:9" x14ac:dyDescent="0.2">
      <c r="H217" s="31"/>
      <c r="I217" s="31"/>
    </row>
    <row r="218" spans="2:9" x14ac:dyDescent="0.2">
      <c r="H218" s="31"/>
      <c r="I218" s="31"/>
    </row>
  </sheetData>
  <sheetProtection algorithmName="SHA-512" hashValue="1WX9Trhbuj7Z5bnV4NBNkTZLzWvOhSB+UxITOMewOJBRZ1LpUnMUKXj8Df1LIAKiDfk44nV5x5pslQFjqw+kGw==" saltValue="yoxdeN8R1JTt1jh6aCwifQ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workbookViewId="0">
      <selection activeCell="C9" sqref="C9:D29"/>
    </sheetView>
  </sheetViews>
  <sheetFormatPr defaultRowHeight="12.75" x14ac:dyDescent="0.2"/>
  <cols>
    <col min="1" max="1" width="6.140625" style="45" customWidth="1"/>
    <col min="2" max="2" width="10.140625" style="45" customWidth="1"/>
    <col min="3" max="3" width="14.140625" style="45" customWidth="1"/>
    <col min="4" max="4" width="15.140625" style="45" customWidth="1"/>
    <col min="5" max="5" width="15.85546875" style="45" customWidth="1"/>
    <col min="6" max="7" width="11.85546875" style="45" customWidth="1"/>
    <col min="8" max="8" width="11.28515625" style="45" customWidth="1"/>
    <col min="9" max="10" width="11.42578125" style="45" customWidth="1"/>
    <col min="11" max="11" width="5.7109375" style="45" customWidth="1"/>
    <col min="12" max="16384" width="9.140625" style="45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</row>
    <row r="2" spans="1:12" ht="23.25" x14ac:dyDescent="0.35">
      <c r="A2" s="27"/>
      <c r="B2" s="22" t="s">
        <v>8</v>
      </c>
      <c r="C2" s="23"/>
      <c r="D2" s="23"/>
      <c r="E2" s="27"/>
      <c r="F2" s="27"/>
      <c r="G2" s="27"/>
      <c r="H2" s="27"/>
      <c r="I2" s="27"/>
      <c r="J2" s="27"/>
      <c r="K2" s="28"/>
      <c r="L2" s="46"/>
    </row>
    <row r="3" spans="1:12" ht="23.25" x14ac:dyDescent="0.35">
      <c r="A3" s="27"/>
      <c r="B3" s="22"/>
      <c r="C3" s="23"/>
      <c r="D3" s="59" t="s">
        <v>9</v>
      </c>
      <c r="E3" s="59"/>
      <c r="F3" s="59"/>
      <c r="G3" s="27"/>
      <c r="H3" s="27"/>
      <c r="I3" s="27"/>
      <c r="J3" s="27"/>
      <c r="K3" s="28"/>
      <c r="L3" s="46"/>
    </row>
    <row r="4" spans="1:12" ht="23.25" x14ac:dyDescent="0.35">
      <c r="A4" s="27"/>
      <c r="B4" s="22"/>
      <c r="C4" s="23"/>
      <c r="D4" s="23"/>
      <c r="E4" s="27"/>
      <c r="F4" s="27"/>
      <c r="G4" s="27"/>
      <c r="H4" s="27"/>
      <c r="I4" s="27"/>
      <c r="J4" s="27"/>
      <c r="K4" s="28"/>
      <c r="L4" s="28"/>
    </row>
    <row r="5" spans="1:12" ht="18.75" x14ac:dyDescent="0.3">
      <c r="A5" s="27"/>
      <c r="B5" s="24" t="s">
        <v>54</v>
      </c>
      <c r="C5" s="23"/>
      <c r="D5" s="23"/>
      <c r="E5" s="27"/>
      <c r="F5" s="27"/>
      <c r="G5" s="27"/>
      <c r="H5" s="27"/>
      <c r="I5" s="27"/>
      <c r="J5" s="27"/>
      <c r="K5" s="28"/>
      <c r="L5" s="28"/>
    </row>
    <row r="6" spans="1:12" ht="18.75" x14ac:dyDescent="0.3">
      <c r="A6" s="27"/>
      <c r="B6" s="24"/>
      <c r="C6" s="23"/>
      <c r="D6" s="23"/>
      <c r="E6" s="27"/>
      <c r="F6" s="27"/>
      <c r="G6" s="27"/>
      <c r="H6" s="27"/>
      <c r="I6" s="27"/>
      <c r="J6" s="27"/>
      <c r="K6" s="28"/>
      <c r="L6" s="28"/>
    </row>
    <row r="7" spans="1:12" ht="15.75" x14ac:dyDescent="0.25">
      <c r="A7" s="27"/>
      <c r="B7" s="39" t="s">
        <v>44</v>
      </c>
      <c r="C7" s="27"/>
      <c r="D7" s="27"/>
      <c r="E7" s="27"/>
      <c r="F7" s="27"/>
      <c r="G7" s="27"/>
      <c r="H7" s="27"/>
      <c r="I7" s="27"/>
      <c r="J7" s="27"/>
      <c r="K7" s="28"/>
      <c r="L7" s="28"/>
    </row>
    <row r="8" spans="1:12" ht="16.5" thickBot="1" x14ac:dyDescent="0.3">
      <c r="A8" s="27"/>
      <c r="B8" s="38"/>
      <c r="C8" s="27"/>
      <c r="D8" s="27"/>
      <c r="E8" s="27"/>
      <c r="F8" s="27"/>
      <c r="G8" s="27"/>
      <c r="H8" s="27"/>
      <c r="I8" s="27"/>
      <c r="J8" s="27"/>
      <c r="K8" s="28"/>
      <c r="L8" s="28"/>
    </row>
    <row r="9" spans="1:12" ht="16.5" thickBot="1" x14ac:dyDescent="0.3">
      <c r="A9" s="27"/>
      <c r="B9" s="29"/>
      <c r="C9" s="47" t="s">
        <v>16</v>
      </c>
      <c r="D9" s="48" t="s">
        <v>17</v>
      </c>
      <c r="E9" s="27"/>
      <c r="F9" s="27"/>
      <c r="G9" s="27"/>
      <c r="H9" s="27"/>
      <c r="I9" s="27"/>
      <c r="J9" s="27"/>
      <c r="K9" s="28"/>
      <c r="L9" s="28"/>
    </row>
    <row r="10" spans="1:12" ht="16.5" thickBot="1" x14ac:dyDescent="0.3">
      <c r="A10" s="27"/>
      <c r="B10" s="29"/>
      <c r="C10" s="49">
        <v>1</v>
      </c>
      <c r="D10" s="50">
        <v>0.12570000000000001</v>
      </c>
      <c r="E10" s="27"/>
      <c r="F10" s="27"/>
      <c r="G10" s="27"/>
      <c r="H10" s="27"/>
      <c r="I10" s="27"/>
      <c r="J10" s="27"/>
      <c r="K10" s="28"/>
      <c r="L10" s="28"/>
    </row>
    <row r="11" spans="1:12" ht="16.5" thickBot="1" x14ac:dyDescent="0.3">
      <c r="A11" s="27"/>
      <c r="B11" s="29"/>
      <c r="C11" s="49">
        <v>2</v>
      </c>
      <c r="D11" s="50">
        <v>0.1249</v>
      </c>
      <c r="E11" s="27"/>
      <c r="F11" s="27"/>
      <c r="G11" s="27"/>
      <c r="H11" s="27"/>
      <c r="I11" s="27"/>
      <c r="J11" s="27"/>
      <c r="K11" s="28"/>
      <c r="L11" s="28"/>
    </row>
    <row r="12" spans="1:12" ht="16.5" thickBot="1" x14ac:dyDescent="0.3">
      <c r="A12" s="27"/>
      <c r="B12" s="29"/>
      <c r="C12" s="49">
        <v>3</v>
      </c>
      <c r="D12" s="50">
        <v>0.12570000000000001</v>
      </c>
      <c r="E12" s="27"/>
      <c r="F12" s="27"/>
      <c r="G12" s="27"/>
      <c r="H12" s="27"/>
      <c r="I12" s="27"/>
      <c r="J12" s="27"/>
      <c r="K12" s="28"/>
      <c r="L12" s="28"/>
    </row>
    <row r="13" spans="1:12" ht="16.5" thickBot="1" x14ac:dyDescent="0.3">
      <c r="A13" s="27"/>
      <c r="B13" s="29"/>
      <c r="C13" s="49">
        <v>4</v>
      </c>
      <c r="D13" s="50">
        <v>0.125</v>
      </c>
      <c r="E13" s="27"/>
      <c r="F13" s="27"/>
      <c r="G13" s="27"/>
      <c r="H13" s="27"/>
      <c r="I13" s="27"/>
      <c r="J13" s="27"/>
      <c r="K13" s="28"/>
      <c r="L13" s="28"/>
    </row>
    <row r="14" spans="1:12" ht="16.5" thickBot="1" x14ac:dyDescent="0.3">
      <c r="A14" s="27"/>
      <c r="B14" s="29"/>
      <c r="C14" s="49">
        <v>5</v>
      </c>
      <c r="D14" s="50">
        <v>0.12640000000000001</v>
      </c>
      <c r="E14" s="27"/>
      <c r="F14" s="27"/>
      <c r="G14" s="27"/>
      <c r="H14" s="27"/>
      <c r="I14" s="27"/>
      <c r="J14" s="27"/>
      <c r="K14" s="28"/>
      <c r="L14" s="28"/>
    </row>
    <row r="15" spans="1:12" ht="16.5" thickBot="1" x14ac:dyDescent="0.3">
      <c r="A15" s="27"/>
      <c r="B15" s="29"/>
      <c r="C15" s="49">
        <v>6</v>
      </c>
      <c r="D15" s="50">
        <v>0.12379999999999999</v>
      </c>
      <c r="E15" s="27"/>
      <c r="F15" s="27"/>
      <c r="G15" s="27"/>
      <c r="H15" s="27"/>
      <c r="I15" s="27"/>
      <c r="J15" s="27"/>
      <c r="K15" s="28"/>
      <c r="L15" s="28"/>
    </row>
    <row r="16" spans="1:12" ht="16.5" thickBot="1" x14ac:dyDescent="0.3">
      <c r="A16" s="27"/>
      <c r="B16" s="29"/>
      <c r="C16" s="49">
        <v>7</v>
      </c>
      <c r="D16" s="50">
        <v>0.12540000000000001</v>
      </c>
      <c r="E16" s="27"/>
      <c r="F16" s="27"/>
      <c r="G16" s="27"/>
      <c r="H16" s="27"/>
      <c r="I16" s="27"/>
      <c r="J16" s="27"/>
      <c r="K16" s="28"/>
      <c r="L16" s="28"/>
    </row>
    <row r="17" spans="1:12" ht="16.5" thickBot="1" x14ac:dyDescent="0.3">
      <c r="A17" s="27"/>
      <c r="B17" s="29"/>
      <c r="C17" s="49">
        <v>8</v>
      </c>
      <c r="D17" s="50">
        <v>0.12479999999999999</v>
      </c>
      <c r="E17" s="27"/>
      <c r="F17" s="27"/>
      <c r="G17" s="27"/>
      <c r="H17" s="27"/>
      <c r="I17" s="27"/>
      <c r="J17" s="27"/>
      <c r="K17" s="28"/>
      <c r="L17" s="28"/>
    </row>
    <row r="18" spans="1:12" ht="16.5" thickBot="1" x14ac:dyDescent="0.3">
      <c r="A18" s="27"/>
      <c r="B18" s="29"/>
      <c r="C18" s="49">
        <v>9</v>
      </c>
      <c r="D18" s="50">
        <v>0.12529999999999999</v>
      </c>
      <c r="E18" s="27"/>
      <c r="F18" s="27"/>
      <c r="G18" s="27"/>
      <c r="H18" s="27"/>
      <c r="I18" s="27"/>
      <c r="J18" s="27"/>
      <c r="K18" s="28"/>
      <c r="L18" s="28"/>
    </row>
    <row r="19" spans="1:12" ht="16.5" thickBot="1" x14ac:dyDescent="0.3">
      <c r="A19" s="27"/>
      <c r="B19" s="29"/>
      <c r="C19" s="49">
        <v>10</v>
      </c>
      <c r="D19" s="50">
        <v>0.1234</v>
      </c>
      <c r="E19" s="27"/>
      <c r="F19" s="27"/>
      <c r="G19" s="27"/>
      <c r="H19" s="27"/>
      <c r="I19" s="27"/>
      <c r="J19" s="27"/>
      <c r="K19" s="28"/>
      <c r="L19" s="28"/>
    </row>
    <row r="20" spans="1:12" ht="16.5" thickBot="1" x14ac:dyDescent="0.3">
      <c r="A20" s="27"/>
      <c r="B20" s="29"/>
      <c r="C20" s="49">
        <v>11</v>
      </c>
      <c r="D20" s="50">
        <v>0.12620000000000001</v>
      </c>
      <c r="E20" s="27"/>
      <c r="F20" s="27"/>
      <c r="G20" s="27"/>
      <c r="H20" s="27"/>
      <c r="I20" s="27"/>
      <c r="J20" s="27"/>
      <c r="K20" s="28"/>
      <c r="L20" s="28"/>
    </row>
    <row r="21" spans="1:12" ht="16.5" thickBot="1" x14ac:dyDescent="0.3">
      <c r="A21" s="27"/>
      <c r="B21" s="29"/>
      <c r="C21" s="49">
        <v>12</v>
      </c>
      <c r="D21" s="50">
        <v>0.12620000000000001</v>
      </c>
      <c r="E21" s="27"/>
      <c r="F21" s="27"/>
      <c r="G21" s="27"/>
      <c r="H21" s="27"/>
      <c r="I21" s="27"/>
      <c r="J21" s="27"/>
      <c r="K21" s="28"/>
      <c r="L21" s="28"/>
    </row>
    <row r="22" spans="1:12" ht="16.5" thickBot="1" x14ac:dyDescent="0.3">
      <c r="A22" s="27"/>
      <c r="B22" s="29"/>
      <c r="C22" s="49">
        <v>13</v>
      </c>
      <c r="D22" s="50">
        <v>0.12690000000000001</v>
      </c>
      <c r="E22" s="27"/>
      <c r="F22" s="27"/>
      <c r="G22" s="27"/>
      <c r="H22" s="27"/>
      <c r="I22" s="27"/>
      <c r="J22" s="27"/>
      <c r="K22" s="28"/>
      <c r="L22" s="28"/>
    </row>
    <row r="23" spans="1:12" ht="16.5" thickBot="1" x14ac:dyDescent="0.3">
      <c r="A23" s="27"/>
      <c r="B23" s="29"/>
      <c r="C23" s="49">
        <v>14</v>
      </c>
      <c r="D23" s="50">
        <v>0.1245</v>
      </c>
      <c r="E23" s="27"/>
      <c r="F23" s="27"/>
      <c r="G23" s="27"/>
      <c r="H23" s="27"/>
      <c r="I23" s="27"/>
      <c r="J23" s="27"/>
      <c r="K23" s="28"/>
      <c r="L23" s="28"/>
    </row>
    <row r="24" spans="1:12" ht="16.5" thickBot="1" x14ac:dyDescent="0.3">
      <c r="A24" s="27"/>
      <c r="B24" s="29"/>
      <c r="C24" s="49">
        <v>15</v>
      </c>
      <c r="D24" s="50">
        <v>0.12520000000000001</v>
      </c>
      <c r="E24" s="27"/>
      <c r="F24" s="27"/>
      <c r="G24" s="27"/>
      <c r="H24" s="27"/>
      <c r="I24" s="27"/>
      <c r="J24" s="27"/>
      <c r="K24" s="28"/>
      <c r="L24" s="28"/>
    </row>
    <row r="25" spans="1:12" ht="16.5" thickBot="1" x14ac:dyDescent="0.3">
      <c r="A25" s="27"/>
      <c r="B25" s="29"/>
      <c r="C25" s="49">
        <v>16</v>
      </c>
      <c r="D25" s="50">
        <v>0.12540000000000001</v>
      </c>
      <c r="E25" s="27"/>
      <c r="F25" s="27"/>
      <c r="G25" s="27"/>
      <c r="H25" s="27"/>
      <c r="I25" s="27"/>
      <c r="J25" s="27"/>
      <c r="K25" s="28"/>
      <c r="L25" s="28"/>
    </row>
    <row r="26" spans="1:12" ht="16.5" thickBot="1" x14ac:dyDescent="0.3">
      <c r="A26" s="27"/>
      <c r="B26" s="29"/>
      <c r="C26" s="49">
        <v>17</v>
      </c>
      <c r="D26" s="50">
        <v>0.1258</v>
      </c>
      <c r="E26" s="27"/>
      <c r="F26" s="27"/>
      <c r="G26" s="27"/>
      <c r="H26" s="27"/>
      <c r="I26" s="27"/>
      <c r="J26" s="27"/>
      <c r="K26" s="28"/>
      <c r="L26" s="28"/>
    </row>
    <row r="27" spans="1:12" ht="16.5" thickBot="1" x14ac:dyDescent="0.3">
      <c r="A27" s="27"/>
      <c r="B27" s="29"/>
      <c r="C27" s="49">
        <v>18</v>
      </c>
      <c r="D27" s="50">
        <v>0.1244</v>
      </c>
      <c r="E27" s="27"/>
      <c r="F27" s="27"/>
      <c r="G27" s="27"/>
      <c r="H27" s="27"/>
      <c r="I27" s="27"/>
      <c r="J27" s="27"/>
      <c r="K27" s="28"/>
      <c r="L27" s="28"/>
    </row>
    <row r="28" spans="1:12" ht="16.5" thickBot="1" x14ac:dyDescent="0.3">
      <c r="A28" s="27"/>
      <c r="B28" s="29"/>
      <c r="C28" s="49">
        <v>19</v>
      </c>
      <c r="D28" s="50">
        <v>0.125</v>
      </c>
      <c r="E28" s="27"/>
      <c r="F28" s="27"/>
      <c r="G28" s="27"/>
      <c r="H28" s="27"/>
      <c r="I28" s="27"/>
      <c r="J28" s="27"/>
      <c r="K28" s="28"/>
      <c r="L28" s="28"/>
    </row>
    <row r="29" spans="1:12" ht="16.5" thickBot="1" x14ac:dyDescent="0.3">
      <c r="A29" s="27"/>
      <c r="B29" s="29"/>
      <c r="C29" s="49">
        <v>20</v>
      </c>
      <c r="D29" s="50">
        <v>0.1234</v>
      </c>
      <c r="E29" s="27"/>
      <c r="F29" s="27"/>
      <c r="G29" s="27"/>
      <c r="H29" s="27"/>
      <c r="I29" s="27"/>
      <c r="J29" s="27"/>
      <c r="K29" s="28"/>
      <c r="L29" s="28"/>
    </row>
    <row r="30" spans="1:12" ht="15.75" x14ac:dyDescent="0.25">
      <c r="A30" s="27"/>
      <c r="B30" s="38"/>
      <c r="C30" s="27"/>
      <c r="D30" s="27"/>
      <c r="E30" s="27"/>
      <c r="F30" s="27"/>
      <c r="G30" s="27"/>
      <c r="H30" s="27"/>
      <c r="I30" s="27"/>
      <c r="J30" s="28"/>
      <c r="K30" s="28"/>
      <c r="L30" s="28"/>
    </row>
    <row r="31" spans="1:12" ht="15.75" x14ac:dyDescent="0.25">
      <c r="A31" s="27"/>
      <c r="B31" s="38"/>
      <c r="C31" s="27"/>
      <c r="D31" s="27"/>
      <c r="E31" s="27"/>
      <c r="F31" s="27"/>
      <c r="G31" s="27"/>
      <c r="H31" s="27"/>
      <c r="I31" s="27"/>
      <c r="J31" s="28"/>
      <c r="K31" s="28"/>
      <c r="L31" s="28"/>
    </row>
    <row r="32" spans="1:12" ht="15.75" x14ac:dyDescent="0.25">
      <c r="A32" s="27"/>
      <c r="B32" s="39" t="s">
        <v>56</v>
      </c>
      <c r="C32" s="27"/>
      <c r="D32" s="27"/>
      <c r="E32" s="27"/>
      <c r="F32" s="27"/>
      <c r="G32" s="27"/>
      <c r="H32" s="27"/>
      <c r="I32" s="27"/>
      <c r="J32" s="28"/>
      <c r="K32" s="28"/>
      <c r="L32" s="28"/>
    </row>
    <row r="33" spans="1:12" ht="16.5" thickBot="1" x14ac:dyDescent="0.3">
      <c r="A33" s="27"/>
      <c r="B33" s="38"/>
      <c r="C33" s="27"/>
      <c r="D33" s="27"/>
      <c r="E33" s="27"/>
      <c r="F33" s="27"/>
      <c r="G33" s="27"/>
      <c r="H33" s="27"/>
      <c r="I33" s="27"/>
      <c r="J33" s="28"/>
      <c r="K33" s="28"/>
      <c r="L33" s="28"/>
    </row>
    <row r="34" spans="1:12" ht="16.5" thickBot="1" x14ac:dyDescent="0.3">
      <c r="A34" s="27"/>
      <c r="B34" s="29"/>
      <c r="C34" s="47" t="s">
        <v>16</v>
      </c>
      <c r="D34" s="48" t="s">
        <v>57</v>
      </c>
      <c r="E34" s="47" t="s">
        <v>58</v>
      </c>
      <c r="F34" s="27"/>
      <c r="G34" s="27"/>
      <c r="H34" s="27"/>
      <c r="I34" s="27"/>
      <c r="J34" s="27"/>
      <c r="K34" s="28"/>
      <c r="L34" s="28"/>
    </row>
    <row r="35" spans="1:12" ht="16.5" thickBot="1" x14ac:dyDescent="0.3">
      <c r="A35" s="27"/>
      <c r="B35" s="29"/>
      <c r="C35" s="49">
        <v>1</v>
      </c>
      <c r="D35" s="50">
        <v>9.4868307450000007</v>
      </c>
      <c r="E35" s="49">
        <v>9.5</v>
      </c>
      <c r="F35" s="27"/>
      <c r="G35" s="27"/>
      <c r="H35" s="27"/>
      <c r="I35" s="27"/>
      <c r="J35" s="27"/>
      <c r="K35" s="28"/>
      <c r="L35" s="28"/>
    </row>
    <row r="36" spans="1:12" ht="16.5" thickBot="1" x14ac:dyDescent="0.3">
      <c r="A36" s="27"/>
      <c r="B36" s="29"/>
      <c r="C36" s="49">
        <v>2</v>
      </c>
      <c r="D36" s="50">
        <v>10.536383539999999</v>
      </c>
      <c r="E36" s="49">
        <v>10.5</v>
      </c>
      <c r="F36" s="27"/>
      <c r="G36" s="27"/>
      <c r="H36" s="27"/>
      <c r="I36" s="27"/>
      <c r="J36" s="27"/>
      <c r="K36" s="28"/>
      <c r="L36" s="28"/>
    </row>
    <row r="37" spans="1:12" ht="16.5" thickBot="1" x14ac:dyDescent="0.3">
      <c r="A37" s="27"/>
      <c r="B37" s="29"/>
      <c r="C37" s="49">
        <v>3</v>
      </c>
      <c r="D37" s="50">
        <v>8.8300388109999997</v>
      </c>
      <c r="E37" s="49">
        <v>9</v>
      </c>
      <c r="F37" s="27"/>
      <c r="G37" s="27"/>
      <c r="H37" s="27"/>
      <c r="I37" s="27"/>
      <c r="J37" s="27"/>
      <c r="K37" s="28"/>
      <c r="L37" s="28"/>
    </row>
    <row r="38" spans="1:12" ht="16.5" thickBot="1" x14ac:dyDescent="0.3">
      <c r="A38" s="27"/>
      <c r="B38" s="29"/>
      <c r="C38" s="49">
        <v>4</v>
      </c>
      <c r="D38" s="50">
        <v>9.5414912699999999</v>
      </c>
      <c r="E38" s="49">
        <v>9.5</v>
      </c>
      <c r="F38" s="27"/>
      <c r="G38" s="27"/>
      <c r="H38" s="27"/>
      <c r="I38" s="27"/>
      <c r="J38" s="27"/>
      <c r="K38" s="28"/>
      <c r="L38" s="28"/>
    </row>
    <row r="39" spans="1:12" ht="16.5" thickBot="1" x14ac:dyDescent="0.3">
      <c r="A39" s="27"/>
      <c r="B39" s="29"/>
      <c r="C39" s="49">
        <v>5</v>
      </c>
      <c r="D39" s="50">
        <v>10.667664329999999</v>
      </c>
      <c r="E39" s="49">
        <v>10.5</v>
      </c>
      <c r="F39" s="27"/>
      <c r="G39" s="27"/>
      <c r="H39" s="27"/>
      <c r="I39" s="27"/>
      <c r="J39" s="27"/>
      <c r="K39" s="28"/>
      <c r="L39" s="28"/>
    </row>
    <row r="40" spans="1:12" ht="16.5" thickBot="1" x14ac:dyDescent="0.3">
      <c r="A40" s="27"/>
      <c r="B40" s="29"/>
      <c r="C40" s="49">
        <v>6</v>
      </c>
      <c r="D40" s="50">
        <v>9.0121852740000001</v>
      </c>
      <c r="E40" s="49">
        <v>9</v>
      </c>
      <c r="F40" s="27"/>
      <c r="G40" s="27"/>
      <c r="H40" s="27"/>
      <c r="I40" s="27"/>
      <c r="J40" s="27"/>
      <c r="K40" s="28"/>
      <c r="L40" s="28"/>
    </row>
    <row r="41" spans="1:12" ht="16.5" thickBot="1" x14ac:dyDescent="0.3">
      <c r="A41" s="27"/>
      <c r="B41" s="29"/>
      <c r="C41" s="49">
        <v>7</v>
      </c>
      <c r="D41" s="50">
        <v>9.4257373700000002</v>
      </c>
      <c r="E41" s="49">
        <v>9.5</v>
      </c>
      <c r="F41" s="27"/>
      <c r="G41" s="27"/>
      <c r="H41" s="27"/>
      <c r="I41" s="27"/>
      <c r="J41" s="27"/>
      <c r="K41" s="28"/>
      <c r="L41" s="28"/>
    </row>
    <row r="42" spans="1:12" ht="16.5" thickBot="1" x14ac:dyDescent="0.3">
      <c r="A42" s="27"/>
      <c r="B42" s="29"/>
      <c r="C42" s="49">
        <v>8</v>
      </c>
      <c r="D42" s="50">
        <v>10.03664294</v>
      </c>
      <c r="E42" s="49">
        <v>10</v>
      </c>
      <c r="F42" s="27"/>
      <c r="G42" s="27"/>
      <c r="H42" s="27"/>
      <c r="I42" s="27"/>
      <c r="J42" s="27"/>
      <c r="K42" s="28"/>
      <c r="L42" s="28"/>
    </row>
    <row r="43" spans="1:12" ht="16.5" thickBot="1" x14ac:dyDescent="0.3">
      <c r="A43" s="27"/>
      <c r="B43" s="29"/>
      <c r="C43" s="49">
        <v>9</v>
      </c>
      <c r="D43" s="50">
        <v>10.54555802</v>
      </c>
      <c r="E43" s="49">
        <v>10.5</v>
      </c>
      <c r="F43" s="27"/>
      <c r="G43" s="27"/>
      <c r="H43" s="27"/>
      <c r="I43" s="27"/>
      <c r="J43" s="27"/>
      <c r="K43" s="28"/>
      <c r="L43" s="28"/>
    </row>
    <row r="44" spans="1:12" ht="16.5" thickBot="1" x14ac:dyDescent="0.3">
      <c r="A44" s="27"/>
      <c r="B44" s="29"/>
      <c r="C44" s="49">
        <v>10</v>
      </c>
      <c r="D44" s="50">
        <v>11.673111199999999</v>
      </c>
      <c r="E44" s="49">
        <v>11.5</v>
      </c>
      <c r="F44" s="27"/>
      <c r="G44" s="27"/>
      <c r="H44" s="27"/>
      <c r="I44" s="27"/>
      <c r="J44" s="27"/>
      <c r="K44" s="28"/>
      <c r="L44" s="28"/>
    </row>
    <row r="45" spans="1:12" ht="16.5" thickBot="1" x14ac:dyDescent="0.3">
      <c r="A45" s="27"/>
      <c r="B45" s="29"/>
      <c r="C45" s="49">
        <v>11</v>
      </c>
      <c r="D45" s="50">
        <v>11.942269</v>
      </c>
      <c r="E45" s="49">
        <v>12</v>
      </c>
      <c r="F45" s="27"/>
      <c r="G45" s="27"/>
      <c r="H45" s="27"/>
      <c r="I45" s="27"/>
      <c r="J45" s="27"/>
      <c r="K45" s="28"/>
      <c r="L45" s="28"/>
    </row>
    <row r="46" spans="1:12" ht="16.5" thickBot="1" x14ac:dyDescent="0.3">
      <c r="A46" s="27"/>
      <c r="B46" s="29"/>
      <c r="C46" s="49">
        <v>12</v>
      </c>
      <c r="D46" s="50">
        <v>9.3876875949999992</v>
      </c>
      <c r="E46" s="49">
        <v>9.5</v>
      </c>
      <c r="F46" s="27"/>
      <c r="G46" s="27"/>
      <c r="H46" s="27"/>
      <c r="I46" s="27"/>
      <c r="J46" s="27"/>
      <c r="K46" s="28"/>
      <c r="L46" s="28"/>
    </row>
    <row r="47" spans="1:12" ht="16.5" thickBot="1" x14ac:dyDescent="0.3">
      <c r="A47" s="27"/>
      <c r="B47" s="29"/>
      <c r="C47" s="49">
        <v>13</v>
      </c>
      <c r="D47" s="50">
        <v>9.4814115159999997</v>
      </c>
      <c r="E47" s="49">
        <v>9.5</v>
      </c>
      <c r="F47" s="27"/>
      <c r="G47" s="27"/>
      <c r="H47" s="27"/>
      <c r="I47" s="27"/>
      <c r="J47" s="27"/>
      <c r="K47" s="28"/>
      <c r="L47" s="28"/>
    </row>
    <row r="48" spans="1:12" ht="16.5" thickBot="1" x14ac:dyDescent="0.3">
      <c r="A48" s="27"/>
      <c r="B48" s="29"/>
      <c r="C48" s="49">
        <v>14</v>
      </c>
      <c r="D48" s="50">
        <v>9.2576944950000009</v>
      </c>
      <c r="E48" s="49">
        <v>9.5</v>
      </c>
      <c r="F48" s="27"/>
      <c r="G48" s="27"/>
      <c r="H48" s="27"/>
      <c r="I48" s="27"/>
      <c r="J48" s="27"/>
      <c r="K48" s="28"/>
      <c r="L48" s="28"/>
    </row>
    <row r="49" spans="1:12" ht="16.5" thickBot="1" x14ac:dyDescent="0.3">
      <c r="A49" s="27"/>
      <c r="B49" s="29"/>
      <c r="C49" s="49">
        <v>15</v>
      </c>
      <c r="D49" s="50">
        <v>9.9178774969999992</v>
      </c>
      <c r="E49" s="49">
        <v>10</v>
      </c>
      <c r="F49" s="27"/>
      <c r="G49" s="27"/>
      <c r="H49" s="27"/>
      <c r="I49" s="27"/>
      <c r="J49" s="27"/>
      <c r="K49" s="28"/>
      <c r="L49" s="28"/>
    </row>
    <row r="50" spans="1:12" ht="16.5" thickBot="1" x14ac:dyDescent="0.3">
      <c r="A50" s="27"/>
      <c r="B50" s="29"/>
      <c r="C50" s="49">
        <v>16</v>
      </c>
      <c r="D50" s="50">
        <v>10.508029949999999</v>
      </c>
      <c r="E50" s="49">
        <v>10.5</v>
      </c>
      <c r="F50" s="27"/>
      <c r="G50" s="27"/>
      <c r="H50" s="27"/>
      <c r="I50" s="27"/>
      <c r="J50" s="27"/>
      <c r="K50" s="28"/>
      <c r="L50" s="28"/>
    </row>
    <row r="51" spans="1:12" ht="16.5" thickBot="1" x14ac:dyDescent="0.3">
      <c r="A51" s="27"/>
      <c r="B51" s="29"/>
      <c r="C51" s="49">
        <v>17</v>
      </c>
      <c r="D51" s="50">
        <v>10.118579990000001</v>
      </c>
      <c r="E51" s="49">
        <v>10</v>
      </c>
      <c r="F51" s="27"/>
      <c r="G51" s="27"/>
      <c r="H51" s="27"/>
      <c r="I51" s="27"/>
      <c r="J51" s="27"/>
      <c r="K51" s="28"/>
      <c r="L51" s="28"/>
    </row>
    <row r="52" spans="1:12" ht="16.5" thickBot="1" x14ac:dyDescent="0.3">
      <c r="A52" s="27"/>
      <c r="B52" s="29"/>
      <c r="C52" s="49">
        <v>18</v>
      </c>
      <c r="D52" s="50">
        <v>10.94914994</v>
      </c>
      <c r="E52" s="49">
        <v>11</v>
      </c>
      <c r="F52" s="27"/>
      <c r="G52" s="27"/>
      <c r="H52" s="27"/>
      <c r="I52" s="27"/>
      <c r="J52" s="27"/>
      <c r="K52" s="28"/>
      <c r="L52" s="28"/>
    </row>
    <row r="53" spans="1:12" ht="16.5" thickBot="1" x14ac:dyDescent="0.3">
      <c r="A53" s="27"/>
      <c r="B53" s="29"/>
      <c r="C53" s="49">
        <v>19</v>
      </c>
      <c r="D53" s="50">
        <v>9.8465952510000001</v>
      </c>
      <c r="E53" s="49">
        <v>10</v>
      </c>
      <c r="F53" s="27"/>
      <c r="G53" s="27"/>
      <c r="H53" s="27"/>
      <c r="I53" s="27"/>
      <c r="J53" s="27"/>
      <c r="K53" s="28"/>
      <c r="L53" s="28"/>
    </row>
    <row r="54" spans="1:12" ht="16.5" thickBot="1" x14ac:dyDescent="0.3">
      <c r="A54" s="27"/>
      <c r="B54" s="29"/>
      <c r="C54" s="49">
        <v>20</v>
      </c>
      <c r="D54" s="50">
        <v>9.3809891440000008</v>
      </c>
      <c r="E54" s="49">
        <v>9.5</v>
      </c>
      <c r="F54" s="27"/>
      <c r="G54" s="27"/>
      <c r="H54" s="27"/>
      <c r="I54" s="27"/>
      <c r="J54" s="28"/>
      <c r="K54" s="28"/>
      <c r="L54" s="28"/>
    </row>
    <row r="55" spans="1:12" ht="16.5" thickBot="1" x14ac:dyDescent="0.3">
      <c r="A55" s="27"/>
      <c r="B55" s="29"/>
      <c r="C55" s="49">
        <v>21</v>
      </c>
      <c r="D55" s="50">
        <v>8.3138875349999992</v>
      </c>
      <c r="E55" s="49">
        <v>8.5</v>
      </c>
      <c r="F55" s="27"/>
      <c r="G55" s="27"/>
      <c r="H55" s="27"/>
      <c r="I55" s="27"/>
      <c r="J55" s="28"/>
      <c r="K55" s="28"/>
      <c r="L55" s="28"/>
    </row>
    <row r="56" spans="1:12" ht="16.5" thickBot="1" x14ac:dyDescent="0.3">
      <c r="A56" s="27"/>
      <c r="B56" s="29"/>
      <c r="C56" s="49">
        <v>22</v>
      </c>
      <c r="D56" s="50">
        <v>8.4708035539999997</v>
      </c>
      <c r="E56" s="49">
        <v>8.5</v>
      </c>
      <c r="F56" s="27"/>
      <c r="G56" s="27"/>
      <c r="H56" s="27"/>
      <c r="I56" s="27"/>
      <c r="J56" s="28"/>
      <c r="K56" s="28"/>
      <c r="L56" s="28"/>
    </row>
    <row r="57" spans="1:12" ht="19.5" thickBot="1" x14ac:dyDescent="0.35">
      <c r="A57" s="27"/>
      <c r="B57" s="24"/>
      <c r="C57" s="49">
        <v>23</v>
      </c>
      <c r="D57" s="50">
        <v>10.07618164</v>
      </c>
      <c r="E57" s="49">
        <v>10</v>
      </c>
      <c r="F57" s="27"/>
      <c r="G57" s="27"/>
      <c r="H57" s="27"/>
      <c r="I57" s="27"/>
      <c r="J57" s="27"/>
      <c r="K57" s="28"/>
      <c r="L57" s="28"/>
    </row>
    <row r="58" spans="1:12" ht="19.5" thickBot="1" x14ac:dyDescent="0.35">
      <c r="A58" s="27"/>
      <c r="B58" s="24"/>
      <c r="C58" s="49">
        <v>24</v>
      </c>
      <c r="D58" s="50">
        <v>10.61106573</v>
      </c>
      <c r="E58" s="49">
        <v>10.5</v>
      </c>
      <c r="F58" s="27"/>
      <c r="G58" s="27"/>
      <c r="H58" s="27"/>
      <c r="I58" s="27"/>
      <c r="J58" s="27"/>
      <c r="K58" s="28"/>
      <c r="L58" s="28"/>
    </row>
    <row r="59" spans="1:12" ht="16.5" thickBot="1" x14ac:dyDescent="0.3">
      <c r="A59" s="27"/>
      <c r="B59" s="29"/>
      <c r="C59" s="49">
        <v>25</v>
      </c>
      <c r="D59" s="50">
        <v>8.2101186179999992</v>
      </c>
      <c r="E59" s="49">
        <v>8</v>
      </c>
      <c r="F59" s="27"/>
      <c r="G59" s="27"/>
      <c r="H59" s="27"/>
      <c r="I59" s="27"/>
      <c r="J59" s="28"/>
      <c r="K59" s="28"/>
      <c r="L59" s="28"/>
    </row>
    <row r="60" spans="1:12" ht="16.5" thickBot="1" x14ac:dyDescent="0.3">
      <c r="A60" s="27"/>
      <c r="B60" s="29"/>
      <c r="C60" s="49">
        <v>26</v>
      </c>
      <c r="D60" s="50">
        <v>10.06816392</v>
      </c>
      <c r="E60" s="49">
        <v>10</v>
      </c>
      <c r="F60" s="27"/>
      <c r="G60" s="27"/>
      <c r="H60" s="27"/>
      <c r="I60" s="27"/>
      <c r="J60" s="28"/>
      <c r="K60" s="28"/>
      <c r="L60" s="28"/>
    </row>
    <row r="61" spans="1:12" ht="16.5" thickBot="1" x14ac:dyDescent="0.3">
      <c r="A61" s="27"/>
      <c r="B61" s="29"/>
      <c r="C61" s="49">
        <v>27</v>
      </c>
      <c r="D61" s="50">
        <v>8.9879398659999996</v>
      </c>
      <c r="E61" s="49">
        <v>9</v>
      </c>
      <c r="F61" s="27"/>
      <c r="G61" s="27"/>
      <c r="H61" s="27"/>
      <c r="I61" s="27"/>
      <c r="J61" s="28"/>
      <c r="K61" s="28"/>
      <c r="L61" s="28"/>
    </row>
    <row r="62" spans="1:12" ht="16.5" thickBot="1" x14ac:dyDescent="0.3">
      <c r="A62" s="27"/>
      <c r="B62" s="29"/>
      <c r="C62" s="49">
        <v>28</v>
      </c>
      <c r="D62" s="50">
        <v>10.04772283</v>
      </c>
      <c r="E62" s="49">
        <v>10</v>
      </c>
      <c r="F62" s="27"/>
      <c r="G62" s="27"/>
      <c r="H62" s="27"/>
      <c r="I62" s="27"/>
      <c r="J62" s="28"/>
      <c r="K62" s="28"/>
      <c r="L62" s="28"/>
    </row>
    <row r="63" spans="1:12" ht="16.5" thickBot="1" x14ac:dyDescent="0.3">
      <c r="A63" s="27"/>
      <c r="B63" s="29"/>
      <c r="C63" s="49">
        <v>29</v>
      </c>
      <c r="D63" s="50">
        <v>9.4100799389999992</v>
      </c>
      <c r="E63" s="49">
        <v>9.5</v>
      </c>
      <c r="F63" s="27"/>
      <c r="G63" s="27"/>
      <c r="H63" s="27"/>
      <c r="I63" s="27"/>
      <c r="J63" s="28"/>
      <c r="K63" s="28"/>
      <c r="L63" s="28"/>
    </row>
    <row r="64" spans="1:12" ht="13.5" thickBot="1" x14ac:dyDescent="0.25">
      <c r="A64" s="27"/>
      <c r="B64" s="27"/>
      <c r="C64" s="49">
        <v>30</v>
      </c>
      <c r="D64" s="50">
        <v>10.17531056</v>
      </c>
      <c r="E64" s="49">
        <v>10</v>
      </c>
      <c r="F64" s="27"/>
      <c r="G64" s="28"/>
      <c r="H64" s="27"/>
      <c r="I64" s="27"/>
      <c r="J64" s="28"/>
      <c r="K64" s="28"/>
      <c r="L64" s="28"/>
    </row>
    <row r="65" spans="1:12" ht="13.5" thickBot="1" x14ac:dyDescent="0.25">
      <c r="A65" s="27"/>
      <c r="B65" s="27"/>
      <c r="C65" s="49">
        <v>31</v>
      </c>
      <c r="D65" s="50">
        <v>10.063180620000001</v>
      </c>
      <c r="E65" s="49">
        <v>10</v>
      </c>
      <c r="F65" s="27"/>
      <c r="G65" s="28"/>
      <c r="H65" s="27"/>
      <c r="I65" s="27"/>
      <c r="J65" s="28"/>
      <c r="K65" s="28"/>
      <c r="L65" s="28"/>
    </row>
    <row r="66" spans="1:12" ht="13.5" thickBot="1" x14ac:dyDescent="0.25">
      <c r="A66" s="27"/>
      <c r="B66" s="27"/>
      <c r="C66" s="49">
        <v>32</v>
      </c>
      <c r="D66" s="50">
        <v>10.311256820000001</v>
      </c>
      <c r="E66" s="49">
        <v>10.5</v>
      </c>
      <c r="F66" s="27"/>
      <c r="G66" s="28"/>
      <c r="H66" s="27"/>
      <c r="I66" s="27"/>
      <c r="J66" s="28"/>
      <c r="K66" s="28"/>
      <c r="L66" s="28"/>
    </row>
    <row r="67" spans="1:12" ht="13.5" thickBot="1" x14ac:dyDescent="0.25">
      <c r="A67" s="27"/>
      <c r="B67" s="27"/>
      <c r="C67" s="49">
        <v>33</v>
      </c>
      <c r="D67" s="50">
        <v>10.310496819999999</v>
      </c>
      <c r="E67" s="49">
        <v>10.5</v>
      </c>
      <c r="F67" s="27"/>
      <c r="G67" s="28"/>
      <c r="H67" s="27"/>
      <c r="I67" s="27"/>
      <c r="J67" s="28"/>
      <c r="K67" s="28"/>
      <c r="L67" s="28"/>
    </row>
    <row r="68" spans="1:12" ht="13.5" thickBot="1" x14ac:dyDescent="0.25">
      <c r="A68" s="27"/>
      <c r="B68" s="27"/>
      <c r="C68" s="49">
        <v>34</v>
      </c>
      <c r="D68" s="50">
        <v>10.12696145</v>
      </c>
      <c r="E68" s="49">
        <v>10</v>
      </c>
      <c r="F68" s="27"/>
      <c r="G68" s="28"/>
      <c r="H68" s="27"/>
      <c r="I68" s="27"/>
      <c r="J68" s="28"/>
      <c r="K68" s="28"/>
      <c r="L68" s="28"/>
    </row>
    <row r="69" spans="1:12" ht="13.5" thickBot="1" x14ac:dyDescent="0.25">
      <c r="A69" s="27"/>
      <c r="B69" s="27"/>
      <c r="C69" s="49">
        <v>35</v>
      </c>
      <c r="D69" s="50">
        <v>11.37538288</v>
      </c>
      <c r="E69" s="49">
        <v>11.5</v>
      </c>
      <c r="F69" s="27"/>
      <c r="G69" s="28"/>
      <c r="H69" s="27"/>
      <c r="I69" s="27"/>
      <c r="J69" s="28"/>
      <c r="K69" s="28"/>
      <c r="L69" s="28"/>
    </row>
    <row r="70" spans="1:12" ht="13.5" thickBot="1" x14ac:dyDescent="0.25">
      <c r="A70" s="27"/>
      <c r="B70" s="27"/>
      <c r="C70" s="49">
        <v>36</v>
      </c>
      <c r="D70" s="50">
        <v>9.7765824180000003</v>
      </c>
      <c r="E70" s="49">
        <v>10</v>
      </c>
      <c r="F70" s="27"/>
      <c r="G70" s="28"/>
      <c r="H70" s="27"/>
      <c r="I70" s="27"/>
      <c r="J70" s="28"/>
      <c r="K70" s="28"/>
      <c r="L70" s="28"/>
    </row>
    <row r="71" spans="1:12" ht="13.5" thickBot="1" x14ac:dyDescent="0.25">
      <c r="A71" s="27"/>
      <c r="B71" s="27"/>
      <c r="C71" s="49">
        <v>37</v>
      </c>
      <c r="D71" s="50">
        <v>11.20238719</v>
      </c>
      <c r="E71" s="49">
        <v>11</v>
      </c>
      <c r="F71" s="27"/>
      <c r="G71" s="28"/>
      <c r="H71" s="27"/>
      <c r="I71" s="27"/>
      <c r="J71" s="28"/>
      <c r="K71" s="28"/>
      <c r="L71" s="28"/>
    </row>
    <row r="72" spans="1:12" ht="13.5" thickBot="1" x14ac:dyDescent="0.25">
      <c r="A72" s="27"/>
      <c r="B72" s="27"/>
      <c r="C72" s="49">
        <v>38</v>
      </c>
      <c r="D72" s="50">
        <v>10.02664307</v>
      </c>
      <c r="E72" s="49">
        <v>10</v>
      </c>
      <c r="F72" s="27"/>
      <c r="G72" s="28"/>
      <c r="H72" s="27"/>
      <c r="I72" s="27"/>
      <c r="J72" s="28"/>
      <c r="K72" s="28"/>
      <c r="L72" s="28"/>
    </row>
    <row r="73" spans="1:12" ht="13.5" thickBot="1" x14ac:dyDescent="0.25">
      <c r="A73" s="27"/>
      <c r="B73" s="27"/>
      <c r="C73" s="49">
        <v>39</v>
      </c>
      <c r="D73" s="50">
        <v>12.094983770000001</v>
      </c>
      <c r="E73" s="49">
        <v>12</v>
      </c>
      <c r="F73" s="27"/>
      <c r="G73" s="28"/>
      <c r="H73" s="27"/>
      <c r="I73" s="27"/>
      <c r="J73" s="28"/>
      <c r="K73" s="28"/>
      <c r="L73" s="28"/>
    </row>
    <row r="74" spans="1:12" ht="13.5" thickBot="1" x14ac:dyDescent="0.25">
      <c r="A74" s="27"/>
      <c r="B74" s="27"/>
      <c r="C74" s="49">
        <v>40</v>
      </c>
      <c r="D74" s="50">
        <v>10.345730400000001</v>
      </c>
      <c r="E74" s="49">
        <v>10.5</v>
      </c>
      <c r="F74" s="27"/>
      <c r="G74" s="28"/>
      <c r="H74" s="27"/>
      <c r="I74" s="27"/>
      <c r="J74" s="28"/>
      <c r="K74" s="28"/>
      <c r="L74" s="28"/>
    </row>
    <row r="75" spans="1:12" ht="13.5" thickBot="1" x14ac:dyDescent="0.25">
      <c r="A75" s="27"/>
      <c r="B75" s="27"/>
      <c r="C75" s="49">
        <v>41</v>
      </c>
      <c r="D75" s="50">
        <v>9.1261964019999997</v>
      </c>
      <c r="E75" s="49">
        <v>9</v>
      </c>
      <c r="F75" s="27"/>
      <c r="G75" s="28"/>
      <c r="H75" s="27"/>
      <c r="I75" s="27"/>
      <c r="J75" s="28"/>
      <c r="K75" s="28"/>
      <c r="L75" s="28"/>
    </row>
    <row r="76" spans="1:12" ht="13.5" thickBot="1" x14ac:dyDescent="0.25">
      <c r="A76" s="27"/>
      <c r="B76" s="27"/>
      <c r="C76" s="49">
        <v>42</v>
      </c>
      <c r="D76" s="50">
        <v>10.87332301</v>
      </c>
      <c r="E76" s="49">
        <v>11</v>
      </c>
      <c r="F76" s="27"/>
      <c r="G76" s="28"/>
      <c r="H76" s="27"/>
      <c r="I76" s="27"/>
      <c r="J76" s="28"/>
      <c r="K76" s="28"/>
      <c r="L76" s="28"/>
    </row>
    <row r="77" spans="1:12" ht="13.5" thickBot="1" x14ac:dyDescent="0.25">
      <c r="A77" s="27"/>
      <c r="B77" s="27"/>
      <c r="C77" s="49">
        <v>43</v>
      </c>
      <c r="D77" s="50">
        <v>9.0976383219999999</v>
      </c>
      <c r="E77" s="49">
        <v>9</v>
      </c>
      <c r="F77" s="27"/>
      <c r="G77" s="28"/>
      <c r="H77" s="27"/>
      <c r="I77" s="27"/>
      <c r="J77" s="28"/>
      <c r="K77" s="28"/>
      <c r="L77" s="28"/>
    </row>
    <row r="78" spans="1:12" ht="13.5" thickBot="1" x14ac:dyDescent="0.25">
      <c r="A78" s="27"/>
      <c r="B78" s="27"/>
      <c r="C78" s="49">
        <v>44</v>
      </c>
      <c r="D78" s="50">
        <v>10.161667380000001</v>
      </c>
      <c r="E78" s="49">
        <v>10</v>
      </c>
      <c r="F78" s="27"/>
      <c r="G78" s="28"/>
      <c r="H78" s="27"/>
      <c r="I78" s="27"/>
      <c r="J78" s="28"/>
      <c r="K78" s="28"/>
      <c r="L78" s="28"/>
    </row>
    <row r="79" spans="1:12" ht="13.5" thickBot="1" x14ac:dyDescent="0.25">
      <c r="A79" s="27"/>
      <c r="B79" s="27"/>
      <c r="C79" s="49">
        <v>45</v>
      </c>
      <c r="D79" s="50">
        <v>9.3254165639999993</v>
      </c>
      <c r="E79" s="49">
        <v>9.5</v>
      </c>
      <c r="F79" s="27"/>
      <c r="G79" s="28"/>
      <c r="H79" s="27"/>
      <c r="I79" s="27"/>
      <c r="J79" s="28"/>
      <c r="K79" s="28"/>
      <c r="L79" s="28"/>
    </row>
    <row r="80" spans="1:12" ht="13.5" thickBot="1" x14ac:dyDescent="0.25">
      <c r="A80" s="27"/>
      <c r="B80" s="27"/>
      <c r="C80" s="49">
        <v>46</v>
      </c>
      <c r="D80" s="50">
        <v>10.280699370000001</v>
      </c>
      <c r="E80" s="49">
        <v>10.5</v>
      </c>
      <c r="F80" s="27"/>
      <c r="G80" s="27"/>
      <c r="H80" s="27"/>
      <c r="I80" s="27"/>
      <c r="J80" s="28"/>
      <c r="K80" s="28"/>
      <c r="L80" s="28"/>
    </row>
    <row r="81" spans="1:12" ht="13.5" thickBot="1" x14ac:dyDescent="0.25">
      <c r="A81" s="27"/>
      <c r="B81" s="27"/>
      <c r="C81" s="49">
        <v>47</v>
      </c>
      <c r="D81" s="50">
        <v>9.9402696299999995</v>
      </c>
      <c r="E81" s="49">
        <v>10</v>
      </c>
      <c r="F81" s="27"/>
      <c r="G81" s="27"/>
      <c r="H81" s="28"/>
      <c r="I81" s="27"/>
      <c r="J81" s="28"/>
      <c r="K81" s="28"/>
      <c r="L81" s="28"/>
    </row>
    <row r="82" spans="1:12" ht="13.5" thickBot="1" x14ac:dyDescent="0.25">
      <c r="A82" s="28"/>
      <c r="B82" s="28"/>
      <c r="C82" s="49">
        <v>48</v>
      </c>
      <c r="D82" s="50">
        <v>9.2542163520000003</v>
      </c>
      <c r="E82" s="49">
        <v>9.5</v>
      </c>
      <c r="F82" s="28"/>
      <c r="G82" s="28"/>
      <c r="H82" s="28"/>
      <c r="I82" s="28"/>
      <c r="J82" s="28"/>
      <c r="K82" s="28"/>
      <c r="L82" s="28"/>
    </row>
    <row r="83" spans="1:12" ht="13.5" thickBot="1" x14ac:dyDescent="0.25">
      <c r="A83" s="28"/>
      <c r="B83" s="28"/>
      <c r="C83" s="49">
        <v>49</v>
      </c>
      <c r="D83" s="50">
        <v>10.51889946</v>
      </c>
      <c r="E83" s="49">
        <v>10.5</v>
      </c>
      <c r="F83" s="28"/>
      <c r="G83" s="28"/>
      <c r="H83" s="28"/>
      <c r="I83" s="28"/>
      <c r="J83" s="28"/>
      <c r="K83" s="28"/>
      <c r="L83" s="28"/>
    </row>
    <row r="84" spans="1:12" ht="13.5" thickBot="1" x14ac:dyDescent="0.25">
      <c r="A84" s="28"/>
      <c r="B84" s="28"/>
      <c r="C84" s="49">
        <v>50</v>
      </c>
      <c r="D84" s="50">
        <v>9.0809717209999992</v>
      </c>
      <c r="E84" s="49">
        <v>9</v>
      </c>
      <c r="F84" s="28"/>
      <c r="G84" s="28"/>
      <c r="H84" s="28"/>
      <c r="I84" s="28"/>
      <c r="J84" s="28"/>
      <c r="K84" s="28"/>
      <c r="L84" s="28"/>
    </row>
    <row r="85" spans="1:12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x14ac:dyDescent="0.2">
      <c r="A86" s="27"/>
      <c r="B86" s="27"/>
      <c r="C86" s="28"/>
      <c r="D86" s="27"/>
      <c r="E86" s="28"/>
      <c r="F86" s="28"/>
      <c r="G86" s="28"/>
      <c r="H86" s="28"/>
      <c r="I86" s="28"/>
      <c r="J86" s="28"/>
      <c r="K86" s="28"/>
      <c r="L86" s="28"/>
    </row>
    <row r="87" spans="1:12" ht="15.75" x14ac:dyDescent="0.25">
      <c r="A87" s="27"/>
      <c r="B87" s="39" t="s">
        <v>62</v>
      </c>
      <c r="C87" s="28"/>
      <c r="D87" s="27"/>
      <c r="E87" s="28"/>
      <c r="F87" s="28"/>
      <c r="G87" s="28"/>
      <c r="H87" s="28"/>
      <c r="I87" s="28"/>
      <c r="J87" s="28"/>
      <c r="K87" s="28"/>
      <c r="L87" s="28"/>
    </row>
    <row r="88" spans="1:12" ht="15.75" x14ac:dyDescent="0.25">
      <c r="A88" s="27"/>
      <c r="B88" s="39" t="s">
        <v>64</v>
      </c>
      <c r="C88" s="27"/>
      <c r="D88" s="27"/>
      <c r="E88" s="27"/>
      <c r="F88" s="27"/>
      <c r="G88" s="28"/>
      <c r="H88" s="28"/>
      <c r="I88" s="28"/>
      <c r="J88" s="28"/>
      <c r="K88" s="28"/>
      <c r="L88" s="28"/>
    </row>
    <row r="89" spans="1:12" ht="15.75" x14ac:dyDescent="0.25">
      <c r="A89" s="27"/>
      <c r="B89" s="39" t="s">
        <v>63</v>
      </c>
      <c r="C89" s="27"/>
      <c r="D89" s="27"/>
      <c r="E89" s="27"/>
      <c r="F89" s="27"/>
      <c r="G89" s="28"/>
      <c r="H89" s="28"/>
      <c r="I89" s="28"/>
      <c r="J89" s="28"/>
      <c r="K89" s="28"/>
      <c r="L89" s="28"/>
    </row>
    <row r="90" spans="1:12" ht="13.5" thickBot="1" x14ac:dyDescent="0.25">
      <c r="A90" s="27"/>
      <c r="B90" s="44"/>
      <c r="C90" s="27"/>
      <c r="D90" s="27"/>
      <c r="E90" s="27"/>
      <c r="F90" s="27"/>
      <c r="G90" s="28"/>
      <c r="H90" s="28"/>
      <c r="I90" s="28"/>
      <c r="J90" s="28"/>
      <c r="K90" s="28"/>
      <c r="L90" s="28"/>
    </row>
    <row r="91" spans="1:12" ht="15.75" thickBot="1" x14ac:dyDescent="0.25">
      <c r="A91" s="27"/>
      <c r="B91" s="27"/>
      <c r="C91" s="47" t="s">
        <v>16</v>
      </c>
      <c r="D91" s="48" t="s">
        <v>59</v>
      </c>
      <c r="E91" s="47" t="s">
        <v>60</v>
      </c>
      <c r="F91" s="48" t="s">
        <v>61</v>
      </c>
      <c r="G91" s="28"/>
      <c r="H91" s="28"/>
      <c r="I91" s="28"/>
      <c r="J91" s="27"/>
      <c r="K91" s="27"/>
      <c r="L91" s="28"/>
    </row>
    <row r="92" spans="1:12" ht="13.5" thickBot="1" x14ac:dyDescent="0.25">
      <c r="A92" s="27"/>
      <c r="B92" s="27"/>
      <c r="C92" s="49">
        <v>1</v>
      </c>
      <c r="D92" s="50">
        <v>24</v>
      </c>
      <c r="E92" s="49">
        <v>1</v>
      </c>
      <c r="F92" s="49">
        <v>2</v>
      </c>
      <c r="G92" s="28"/>
      <c r="H92" s="28"/>
      <c r="I92" s="28"/>
      <c r="J92" s="27"/>
      <c r="K92" s="27"/>
      <c r="L92" s="28"/>
    </row>
    <row r="93" spans="1:12" ht="13.5" thickBot="1" x14ac:dyDescent="0.25">
      <c r="A93" s="27"/>
      <c r="B93" s="27"/>
      <c r="C93" s="49">
        <v>2</v>
      </c>
      <c r="D93" s="50">
        <v>23</v>
      </c>
      <c r="E93" s="49">
        <v>1</v>
      </c>
      <c r="F93" s="49">
        <v>1</v>
      </c>
      <c r="G93" s="28"/>
      <c r="H93" s="28"/>
      <c r="I93" s="28"/>
      <c r="J93" s="27"/>
      <c r="K93" s="27"/>
      <c r="L93" s="28"/>
    </row>
    <row r="94" spans="1:12" ht="13.5" thickBot="1" x14ac:dyDescent="0.25">
      <c r="A94" s="27"/>
      <c r="B94" s="27"/>
      <c r="C94" s="49">
        <v>3</v>
      </c>
      <c r="D94" s="50">
        <v>24</v>
      </c>
      <c r="E94" s="49">
        <v>1</v>
      </c>
      <c r="F94" s="49">
        <v>2</v>
      </c>
      <c r="G94" s="28"/>
      <c r="H94" s="28"/>
      <c r="I94" s="28"/>
      <c r="J94" s="27"/>
      <c r="K94" s="27"/>
      <c r="L94" s="28"/>
    </row>
    <row r="95" spans="1:12" ht="13.5" thickBot="1" x14ac:dyDescent="0.25">
      <c r="A95" s="27"/>
      <c r="B95" s="27"/>
      <c r="C95" s="49">
        <v>4</v>
      </c>
      <c r="D95" s="50">
        <v>26</v>
      </c>
      <c r="E95" s="49">
        <v>2</v>
      </c>
      <c r="F95" s="49">
        <v>3</v>
      </c>
      <c r="G95" s="28"/>
      <c r="H95" s="28"/>
      <c r="I95" s="28"/>
      <c r="J95" s="27"/>
      <c r="K95" s="27"/>
      <c r="L95" s="28"/>
    </row>
    <row r="96" spans="1:12" ht="13.5" thickBot="1" x14ac:dyDescent="0.25">
      <c r="A96" s="27"/>
      <c r="B96" s="27"/>
      <c r="C96" s="49">
        <v>5</v>
      </c>
      <c r="D96" s="50">
        <v>24</v>
      </c>
      <c r="E96" s="49">
        <v>2</v>
      </c>
      <c r="F96" s="49">
        <v>1</v>
      </c>
      <c r="G96" s="28"/>
      <c r="H96" s="28"/>
      <c r="I96" s="28"/>
      <c r="J96" s="27"/>
      <c r="K96" s="27"/>
      <c r="L96" s="28"/>
    </row>
    <row r="97" spans="1:12" ht="13.5" thickBot="1" x14ac:dyDescent="0.25">
      <c r="A97" s="27"/>
      <c r="B97" s="27"/>
      <c r="C97" s="49">
        <v>6</v>
      </c>
      <c r="D97" s="50">
        <v>28</v>
      </c>
      <c r="E97" s="49">
        <v>2</v>
      </c>
      <c r="F97" s="49">
        <v>3</v>
      </c>
      <c r="G97" s="28"/>
      <c r="H97" s="27"/>
      <c r="I97" s="28"/>
      <c r="J97" s="27"/>
      <c r="K97" s="27"/>
      <c r="L97" s="28"/>
    </row>
    <row r="98" spans="1:12" ht="13.5" thickBot="1" x14ac:dyDescent="0.25">
      <c r="A98" s="27"/>
      <c r="B98" s="27"/>
      <c r="C98" s="49">
        <v>7</v>
      </c>
      <c r="D98" s="50">
        <v>30</v>
      </c>
      <c r="E98" s="49">
        <v>3</v>
      </c>
      <c r="F98" s="49">
        <v>3</v>
      </c>
      <c r="G98" s="28"/>
      <c r="H98" s="27"/>
      <c r="I98" s="28"/>
      <c r="J98" s="27"/>
      <c r="K98" s="27"/>
      <c r="L98" s="28"/>
    </row>
    <row r="99" spans="1:12" ht="13.5" thickBot="1" x14ac:dyDescent="0.25">
      <c r="A99" s="27"/>
      <c r="B99" s="27"/>
      <c r="C99" s="49">
        <v>8</v>
      </c>
      <c r="D99" s="50">
        <v>22</v>
      </c>
      <c r="E99" s="49">
        <v>3</v>
      </c>
      <c r="F99" s="49">
        <v>2</v>
      </c>
      <c r="G99" s="28"/>
      <c r="H99" s="27"/>
      <c r="I99" s="28"/>
      <c r="J99" s="27"/>
      <c r="K99" s="27"/>
      <c r="L99" s="28"/>
    </row>
    <row r="100" spans="1:12" ht="13.5" thickBot="1" x14ac:dyDescent="0.25">
      <c r="A100" s="27"/>
      <c r="B100" s="27"/>
      <c r="C100" s="49">
        <v>9</v>
      </c>
      <c r="D100" s="50">
        <v>28</v>
      </c>
      <c r="E100" s="49">
        <v>3</v>
      </c>
      <c r="F100" s="49">
        <v>4</v>
      </c>
      <c r="G100" s="28"/>
      <c r="H100" s="27"/>
      <c r="I100" s="28"/>
      <c r="J100" s="27"/>
      <c r="K100" s="27"/>
      <c r="L100" s="28"/>
    </row>
    <row r="101" spans="1:12" ht="13.5" thickBot="1" x14ac:dyDescent="0.25">
      <c r="A101" s="27"/>
      <c r="B101" s="27"/>
      <c r="C101" s="49">
        <v>10</v>
      </c>
      <c r="D101" s="50">
        <v>26</v>
      </c>
      <c r="E101" s="49">
        <v>4</v>
      </c>
      <c r="F101" s="49">
        <v>3</v>
      </c>
      <c r="G101" s="28"/>
      <c r="H101" s="27"/>
      <c r="I101" s="28"/>
      <c r="J101" s="27"/>
      <c r="K101" s="27"/>
      <c r="L101" s="28"/>
    </row>
    <row r="102" spans="1:12" ht="13.5" thickBot="1" x14ac:dyDescent="0.25">
      <c r="A102" s="27"/>
      <c r="B102" s="27"/>
      <c r="C102" s="49">
        <v>11</v>
      </c>
      <c r="D102" s="50">
        <v>24</v>
      </c>
      <c r="E102" s="49">
        <v>4</v>
      </c>
      <c r="F102" s="49">
        <v>1</v>
      </c>
      <c r="G102" s="28"/>
      <c r="H102" s="27"/>
      <c r="I102" s="28"/>
      <c r="J102" s="27"/>
      <c r="K102" s="27"/>
      <c r="L102" s="28"/>
    </row>
    <row r="103" spans="1:12" ht="13.5" thickBot="1" x14ac:dyDescent="0.25">
      <c r="A103" s="27"/>
      <c r="B103" s="27"/>
      <c r="C103" s="49">
        <v>12</v>
      </c>
      <c r="D103" s="50">
        <v>30</v>
      </c>
      <c r="E103" s="49">
        <v>4</v>
      </c>
      <c r="F103" s="49">
        <v>3</v>
      </c>
      <c r="G103" s="28"/>
      <c r="H103" s="27"/>
      <c r="I103" s="28"/>
      <c r="J103" s="27"/>
      <c r="K103" s="27"/>
      <c r="L103" s="28"/>
    </row>
    <row r="104" spans="1:12" ht="13.5" thickBot="1" x14ac:dyDescent="0.25">
      <c r="A104" s="27"/>
      <c r="B104" s="27"/>
      <c r="C104" s="49">
        <v>13</v>
      </c>
      <c r="D104" s="50">
        <v>24</v>
      </c>
      <c r="E104" s="49">
        <v>5</v>
      </c>
      <c r="F104" s="49">
        <v>2</v>
      </c>
      <c r="G104" s="28"/>
      <c r="H104" s="27"/>
      <c r="I104" s="28"/>
      <c r="J104" s="27"/>
      <c r="K104" s="27"/>
      <c r="L104" s="28"/>
    </row>
    <row r="105" spans="1:12" ht="13.5" thickBot="1" x14ac:dyDescent="0.25">
      <c r="A105" s="27"/>
      <c r="B105" s="27"/>
      <c r="C105" s="49">
        <v>14</v>
      </c>
      <c r="D105" s="50">
        <v>22</v>
      </c>
      <c r="E105" s="49">
        <v>5</v>
      </c>
      <c r="F105" s="49">
        <v>2</v>
      </c>
      <c r="G105" s="28"/>
      <c r="H105" s="27"/>
      <c r="I105" s="28"/>
      <c r="J105" s="27"/>
      <c r="K105" s="27"/>
      <c r="L105" s="28"/>
    </row>
    <row r="106" spans="1:12" ht="13.5" thickBot="1" x14ac:dyDescent="0.25">
      <c r="A106" s="27"/>
      <c r="B106" s="27"/>
      <c r="C106" s="49">
        <v>15</v>
      </c>
      <c r="D106" s="50">
        <v>26</v>
      </c>
      <c r="E106" s="49">
        <v>5</v>
      </c>
      <c r="F106" s="49">
        <v>3</v>
      </c>
      <c r="G106" s="28"/>
      <c r="H106" s="27"/>
      <c r="I106" s="28"/>
      <c r="J106" s="27"/>
      <c r="K106" s="27"/>
      <c r="L106" s="28"/>
    </row>
    <row r="107" spans="1:12" ht="13.5" thickBot="1" x14ac:dyDescent="0.25">
      <c r="A107" s="27"/>
      <c r="B107" s="27"/>
      <c r="C107" s="49">
        <v>16</v>
      </c>
      <c r="D107" s="50">
        <v>22</v>
      </c>
      <c r="E107" s="49">
        <v>6</v>
      </c>
      <c r="F107" s="49">
        <v>1</v>
      </c>
      <c r="G107" s="28"/>
      <c r="H107" s="27"/>
      <c r="I107" s="28"/>
      <c r="J107" s="27"/>
      <c r="K107" s="27"/>
      <c r="L107" s="28"/>
    </row>
    <row r="108" spans="1:12" ht="13.5" thickBot="1" x14ac:dyDescent="0.25">
      <c r="A108" s="27"/>
      <c r="B108" s="27"/>
      <c r="C108" s="49">
        <v>17</v>
      </c>
      <c r="D108" s="50">
        <v>30</v>
      </c>
      <c r="E108" s="49">
        <v>6</v>
      </c>
      <c r="F108" s="49">
        <v>4</v>
      </c>
      <c r="G108" s="28"/>
      <c r="H108" s="27"/>
      <c r="I108" s="28"/>
      <c r="J108" s="27"/>
      <c r="K108" s="27"/>
      <c r="L108" s="28"/>
    </row>
    <row r="109" spans="1:12" ht="13.5" thickBot="1" x14ac:dyDescent="0.25">
      <c r="A109" s="27"/>
      <c r="B109" s="27"/>
      <c r="C109" s="49">
        <v>18</v>
      </c>
      <c r="D109" s="50">
        <v>26</v>
      </c>
      <c r="E109" s="49">
        <v>6</v>
      </c>
      <c r="F109" s="49">
        <v>3</v>
      </c>
      <c r="G109" s="28"/>
      <c r="H109" s="28"/>
      <c r="I109" s="28"/>
      <c r="J109" s="28"/>
      <c r="K109" s="28"/>
      <c r="L109" s="28"/>
    </row>
    <row r="110" spans="1:12" ht="13.5" thickBot="1" x14ac:dyDescent="0.25">
      <c r="A110" s="27"/>
      <c r="B110" s="27"/>
      <c r="C110" s="49">
        <v>19</v>
      </c>
      <c r="D110" s="50">
        <v>22</v>
      </c>
      <c r="E110" s="49">
        <v>7</v>
      </c>
      <c r="F110" s="49">
        <v>1</v>
      </c>
      <c r="G110" s="28"/>
      <c r="H110" s="28"/>
      <c r="I110" s="28"/>
      <c r="J110" s="28"/>
      <c r="K110" s="28"/>
      <c r="L110" s="28"/>
    </row>
    <row r="111" spans="1:12" ht="13.5" thickBot="1" x14ac:dyDescent="0.25">
      <c r="A111" s="27"/>
      <c r="B111" s="27"/>
      <c r="C111" s="49">
        <v>20</v>
      </c>
      <c r="D111" s="50">
        <v>30</v>
      </c>
      <c r="E111" s="49">
        <v>7</v>
      </c>
      <c r="F111" s="49">
        <v>4</v>
      </c>
      <c r="G111" s="28"/>
      <c r="H111" s="28"/>
      <c r="I111" s="28"/>
      <c r="J111" s="28"/>
      <c r="K111" s="28"/>
      <c r="L111" s="28"/>
    </row>
    <row r="112" spans="1:12" ht="13.5" thickBot="1" x14ac:dyDescent="0.25">
      <c r="A112" s="27"/>
      <c r="B112" s="27"/>
      <c r="C112" s="49">
        <v>21</v>
      </c>
      <c r="D112" s="50">
        <v>30</v>
      </c>
      <c r="E112" s="49">
        <v>7</v>
      </c>
      <c r="F112" s="49">
        <v>4</v>
      </c>
      <c r="G112" s="28"/>
      <c r="H112" s="28"/>
      <c r="I112" s="28"/>
      <c r="J112" s="28"/>
      <c r="K112" s="28"/>
      <c r="L112" s="28"/>
    </row>
    <row r="113" spans="1:12" ht="13.5" thickBot="1" x14ac:dyDescent="0.25">
      <c r="A113" s="27"/>
      <c r="B113" s="27"/>
      <c r="C113" s="49">
        <v>22</v>
      </c>
      <c r="D113" s="50">
        <v>24</v>
      </c>
      <c r="E113" s="49">
        <v>8</v>
      </c>
      <c r="F113" s="49">
        <v>2</v>
      </c>
      <c r="G113" s="28"/>
      <c r="H113" s="27"/>
      <c r="I113" s="27"/>
      <c r="J113" s="27"/>
      <c r="K113" s="27"/>
      <c r="L113" s="28"/>
    </row>
    <row r="114" spans="1:12" ht="13.5" thickBot="1" x14ac:dyDescent="0.25">
      <c r="A114" s="27"/>
      <c r="B114" s="27"/>
      <c r="C114" s="49">
        <v>23</v>
      </c>
      <c r="D114" s="50">
        <v>30</v>
      </c>
      <c r="E114" s="49">
        <v>8</v>
      </c>
      <c r="F114" s="49">
        <v>4</v>
      </c>
      <c r="G114" s="28"/>
      <c r="H114" s="27"/>
      <c r="I114" s="27"/>
      <c r="J114" s="27"/>
      <c r="K114" s="27"/>
      <c r="L114" s="28"/>
    </row>
    <row r="115" spans="1:12" ht="13.5" thickBot="1" x14ac:dyDescent="0.25">
      <c r="A115" s="27"/>
      <c r="B115" s="27"/>
      <c r="C115" s="49">
        <v>24</v>
      </c>
      <c r="D115" s="50">
        <v>28</v>
      </c>
      <c r="E115" s="49">
        <v>8</v>
      </c>
      <c r="F115" s="49">
        <v>3</v>
      </c>
      <c r="G115" s="28"/>
      <c r="H115" s="27"/>
      <c r="I115" s="27"/>
      <c r="J115" s="27"/>
      <c r="K115" s="27"/>
      <c r="L115" s="28"/>
    </row>
    <row r="116" spans="1:12" ht="13.5" thickBot="1" x14ac:dyDescent="0.25">
      <c r="A116" s="27"/>
      <c r="B116" s="27"/>
      <c r="C116" s="49">
        <v>25</v>
      </c>
      <c r="D116" s="50">
        <v>24</v>
      </c>
      <c r="E116" s="49">
        <v>9</v>
      </c>
      <c r="F116" s="49">
        <v>2</v>
      </c>
      <c r="G116" s="28"/>
      <c r="H116" s="27"/>
      <c r="I116" s="27"/>
      <c r="J116" s="27"/>
      <c r="K116" s="27"/>
      <c r="L116" s="28"/>
    </row>
    <row r="117" spans="1:12" ht="13.5" thickBot="1" x14ac:dyDescent="0.25">
      <c r="A117" s="27"/>
      <c r="B117" s="27"/>
      <c r="C117" s="49">
        <v>26</v>
      </c>
      <c r="D117" s="50">
        <v>28</v>
      </c>
      <c r="E117" s="49">
        <v>9</v>
      </c>
      <c r="F117" s="49">
        <v>3</v>
      </c>
      <c r="G117" s="28"/>
      <c r="H117" s="27"/>
      <c r="I117" s="27"/>
      <c r="J117" s="27"/>
      <c r="K117" s="27"/>
      <c r="L117" s="28"/>
    </row>
    <row r="118" spans="1:12" ht="13.5" thickBot="1" x14ac:dyDescent="0.25">
      <c r="A118" s="27"/>
      <c r="B118" s="27"/>
      <c r="C118" s="49">
        <v>27</v>
      </c>
      <c r="D118" s="50">
        <v>30</v>
      </c>
      <c r="E118" s="49">
        <v>9</v>
      </c>
      <c r="F118" s="49">
        <v>4</v>
      </c>
      <c r="G118" s="28"/>
      <c r="H118" s="27"/>
      <c r="I118" s="27"/>
      <c r="J118" s="28"/>
      <c r="K118" s="28"/>
      <c r="L118" s="28"/>
    </row>
    <row r="119" spans="1:12" ht="13.5" thickBot="1" x14ac:dyDescent="0.25">
      <c r="A119" s="27"/>
      <c r="B119" s="27"/>
      <c r="C119" s="49">
        <v>28</v>
      </c>
      <c r="D119" s="50">
        <v>22</v>
      </c>
      <c r="E119" s="49">
        <v>10</v>
      </c>
      <c r="F119" s="49">
        <v>1</v>
      </c>
      <c r="G119" s="28"/>
      <c r="H119" s="27"/>
      <c r="I119" s="27"/>
      <c r="J119" s="28"/>
      <c r="K119" s="28"/>
      <c r="L119" s="28"/>
    </row>
    <row r="120" spans="1:12" ht="13.5" thickBot="1" x14ac:dyDescent="0.25">
      <c r="A120" s="27"/>
      <c r="B120" s="27"/>
      <c r="C120" s="49">
        <v>29</v>
      </c>
      <c r="D120" s="50">
        <v>20</v>
      </c>
      <c r="E120" s="49">
        <v>10</v>
      </c>
      <c r="F120" s="49">
        <v>1</v>
      </c>
      <c r="G120" s="28"/>
      <c r="H120" s="27"/>
      <c r="I120" s="27"/>
      <c r="J120" s="28"/>
      <c r="K120" s="28"/>
      <c r="L120" s="28"/>
    </row>
    <row r="121" spans="1:12" ht="13.5" thickBot="1" x14ac:dyDescent="0.25">
      <c r="A121" s="27"/>
      <c r="B121" s="27"/>
      <c r="C121" s="49">
        <v>30</v>
      </c>
      <c r="D121" s="50">
        <v>32</v>
      </c>
      <c r="E121" s="49">
        <v>10</v>
      </c>
      <c r="F121" s="49">
        <v>4</v>
      </c>
      <c r="G121" s="28"/>
      <c r="H121" s="27"/>
      <c r="I121" s="27"/>
      <c r="J121" s="28"/>
      <c r="K121" s="28"/>
      <c r="L121" s="28"/>
    </row>
    <row r="122" spans="1:12" x14ac:dyDescent="0.2">
      <c r="A122" s="27"/>
      <c r="B122" s="27"/>
      <c r="C122" s="28"/>
      <c r="D122" s="27"/>
      <c r="E122" s="27"/>
      <c r="F122" s="27"/>
      <c r="G122" s="28"/>
      <c r="H122" s="27"/>
      <c r="I122" s="27"/>
      <c r="J122" s="28"/>
      <c r="K122" s="28"/>
      <c r="L122" s="28"/>
    </row>
    <row r="123" spans="1:12" x14ac:dyDescent="0.2">
      <c r="A123" s="27"/>
      <c r="B123" s="27"/>
      <c r="C123" s="28"/>
      <c r="D123" s="27"/>
      <c r="E123" s="27"/>
      <c r="F123" s="28"/>
      <c r="G123" s="28"/>
      <c r="H123" s="27"/>
      <c r="I123" s="27"/>
      <c r="J123" s="28"/>
      <c r="K123" s="28"/>
      <c r="L123" s="28"/>
    </row>
    <row r="124" spans="1:12" ht="15.75" x14ac:dyDescent="0.25">
      <c r="A124" s="27"/>
      <c r="B124" s="39" t="s">
        <v>65</v>
      </c>
      <c r="C124" s="27"/>
      <c r="D124" s="27"/>
      <c r="E124" s="27"/>
      <c r="F124" s="28"/>
      <c r="G124" s="28"/>
      <c r="H124" s="27"/>
      <c r="I124" s="27"/>
      <c r="J124" s="28"/>
      <c r="K124" s="28"/>
      <c r="L124" s="28"/>
    </row>
    <row r="125" spans="1:12" ht="13.5" thickBot="1" x14ac:dyDescent="0.25">
      <c r="A125" s="27"/>
      <c r="B125" s="27"/>
      <c r="C125" s="28"/>
      <c r="D125" s="27"/>
      <c r="E125" s="27"/>
      <c r="F125" s="28"/>
      <c r="G125" s="28"/>
      <c r="H125" s="27"/>
      <c r="I125" s="27"/>
      <c r="J125" s="28"/>
      <c r="K125" s="28"/>
      <c r="L125" s="28"/>
    </row>
    <row r="126" spans="1:12" ht="12.75" customHeight="1" thickBot="1" x14ac:dyDescent="0.25">
      <c r="A126" s="27"/>
      <c r="B126" s="27"/>
      <c r="C126" s="47" t="s">
        <v>16</v>
      </c>
      <c r="D126" s="48" t="s">
        <v>66</v>
      </c>
      <c r="E126" s="47" t="s">
        <v>60</v>
      </c>
      <c r="F126" s="28"/>
      <c r="G126" s="28"/>
      <c r="H126" s="27"/>
      <c r="I126" s="27"/>
      <c r="J126" s="28"/>
      <c r="K126" s="28"/>
      <c r="L126" s="28"/>
    </row>
    <row r="127" spans="1:12" ht="13.5" thickBot="1" x14ac:dyDescent="0.25">
      <c r="A127" s="27"/>
      <c r="B127" s="27"/>
      <c r="C127" s="49">
        <v>1</v>
      </c>
      <c r="D127" s="50">
        <v>2.2999999999999998</v>
      </c>
      <c r="E127" s="49">
        <v>1</v>
      </c>
      <c r="F127" s="28"/>
      <c r="G127" s="27"/>
      <c r="H127" s="27"/>
      <c r="I127" s="27"/>
      <c r="J127" s="28"/>
      <c r="K127" s="28"/>
      <c r="L127" s="28"/>
    </row>
    <row r="128" spans="1:12" ht="13.5" thickBot="1" x14ac:dyDescent="0.25">
      <c r="A128" s="27"/>
      <c r="B128" s="27"/>
      <c r="C128" s="49">
        <v>2</v>
      </c>
      <c r="D128" s="50">
        <v>3.5</v>
      </c>
      <c r="E128" s="49">
        <v>1</v>
      </c>
      <c r="F128" s="27"/>
      <c r="G128" s="27"/>
      <c r="H128" s="28"/>
      <c r="I128" s="27"/>
      <c r="J128" s="28"/>
      <c r="K128" s="28"/>
      <c r="L128" s="28"/>
    </row>
    <row r="129" spans="1:12" ht="13.5" thickBot="1" x14ac:dyDescent="0.25">
      <c r="A129" s="27"/>
      <c r="B129" s="27"/>
      <c r="C129" s="49">
        <v>3</v>
      </c>
      <c r="D129" s="50">
        <v>2.6</v>
      </c>
      <c r="E129" s="49">
        <v>2</v>
      </c>
      <c r="F129" s="27"/>
      <c r="G129" s="28"/>
      <c r="H129" s="28"/>
      <c r="I129" s="28"/>
      <c r="J129" s="28"/>
      <c r="K129" s="28"/>
      <c r="L129" s="28"/>
    </row>
    <row r="130" spans="1:12" ht="13.5" thickBot="1" x14ac:dyDescent="0.25">
      <c r="A130" s="27"/>
      <c r="B130" s="27"/>
      <c r="C130" s="49">
        <v>4</v>
      </c>
      <c r="D130" s="50">
        <v>3.6</v>
      </c>
      <c r="E130" s="49">
        <v>2</v>
      </c>
      <c r="F130" s="28"/>
      <c r="G130" s="28"/>
      <c r="H130" s="28"/>
      <c r="I130" s="28"/>
      <c r="J130" s="28"/>
      <c r="K130" s="28"/>
      <c r="L130" s="28"/>
    </row>
    <row r="131" spans="1:12" ht="13.5" thickBot="1" x14ac:dyDescent="0.25">
      <c r="A131" s="27"/>
      <c r="B131" s="27"/>
      <c r="C131" s="49">
        <v>5</v>
      </c>
      <c r="D131" s="50">
        <v>1.4</v>
      </c>
      <c r="E131" s="49">
        <v>3</v>
      </c>
      <c r="F131" s="28"/>
      <c r="G131" s="28"/>
      <c r="H131" s="28"/>
      <c r="I131" s="28"/>
      <c r="J131" s="28"/>
      <c r="K131" s="28"/>
      <c r="L131" s="28"/>
    </row>
    <row r="132" spans="1:12" ht="13.5" thickBot="1" x14ac:dyDescent="0.25">
      <c r="A132" s="27"/>
      <c r="B132" s="27"/>
      <c r="C132" s="49">
        <v>6</v>
      </c>
      <c r="D132" s="50">
        <v>2.2000000000000002</v>
      </c>
      <c r="E132" s="49">
        <v>3</v>
      </c>
      <c r="F132" s="28"/>
      <c r="G132" s="28"/>
      <c r="H132" s="28"/>
      <c r="I132" s="28"/>
      <c r="J132" s="28"/>
      <c r="K132" s="28"/>
      <c r="L132" s="28"/>
    </row>
    <row r="133" spans="1:12" ht="13.5" thickBot="1" x14ac:dyDescent="0.25">
      <c r="A133" s="27"/>
      <c r="B133" s="27"/>
      <c r="C133" s="49">
        <v>7</v>
      </c>
      <c r="D133" s="50">
        <v>2.9</v>
      </c>
      <c r="E133" s="49">
        <v>4</v>
      </c>
      <c r="F133" s="28"/>
      <c r="G133" s="28"/>
      <c r="H133" s="28"/>
      <c r="I133" s="28"/>
      <c r="J133" s="28"/>
      <c r="K133" s="28"/>
      <c r="L133" s="28"/>
    </row>
    <row r="134" spans="1:12" ht="13.5" thickBot="1" x14ac:dyDescent="0.25">
      <c r="A134" s="27"/>
      <c r="B134" s="27"/>
      <c r="C134" s="49">
        <v>8</v>
      </c>
      <c r="D134" s="50">
        <v>2.6</v>
      </c>
      <c r="E134" s="49">
        <v>4</v>
      </c>
      <c r="F134" s="28"/>
      <c r="G134" s="28"/>
      <c r="H134" s="28"/>
      <c r="I134" s="28"/>
      <c r="J134" s="28"/>
      <c r="K134" s="28"/>
      <c r="L134" s="28"/>
    </row>
    <row r="135" spans="1:12" ht="13.5" thickBot="1" x14ac:dyDescent="0.25">
      <c r="A135" s="27"/>
      <c r="B135" s="27"/>
      <c r="C135" s="49">
        <v>9</v>
      </c>
      <c r="D135" s="50">
        <v>3.3</v>
      </c>
      <c r="E135" s="49">
        <v>5</v>
      </c>
      <c r="F135" s="28"/>
      <c r="G135" s="28"/>
      <c r="H135" s="28"/>
      <c r="I135" s="28"/>
      <c r="J135" s="28"/>
      <c r="K135" s="28"/>
      <c r="L135" s="28"/>
    </row>
    <row r="136" spans="1:12" ht="13.5" thickBot="1" x14ac:dyDescent="0.25">
      <c r="A136" s="27"/>
      <c r="B136" s="27"/>
      <c r="C136" s="49">
        <v>10</v>
      </c>
      <c r="D136" s="50">
        <v>2</v>
      </c>
      <c r="E136" s="49">
        <v>5</v>
      </c>
      <c r="F136" s="28"/>
      <c r="G136" s="28"/>
      <c r="H136" s="28"/>
      <c r="I136" s="28"/>
      <c r="J136" s="28"/>
      <c r="K136" s="28"/>
      <c r="L136" s="28"/>
    </row>
    <row r="137" spans="1:12" ht="13.5" thickBot="1" x14ac:dyDescent="0.25">
      <c r="A137" s="27"/>
      <c r="B137" s="27"/>
      <c r="C137" s="49">
        <v>11</v>
      </c>
      <c r="D137" s="50">
        <v>2.4</v>
      </c>
      <c r="E137" s="49">
        <v>6</v>
      </c>
      <c r="F137" s="28"/>
      <c r="G137" s="28"/>
      <c r="H137" s="28"/>
      <c r="I137" s="28"/>
      <c r="J137" s="28"/>
      <c r="K137" s="28"/>
      <c r="L137" s="28"/>
    </row>
    <row r="138" spans="1:12" ht="13.5" thickBot="1" x14ac:dyDescent="0.25">
      <c r="A138" s="27"/>
      <c r="B138" s="27"/>
      <c r="C138" s="49">
        <v>12</v>
      </c>
      <c r="D138" s="50">
        <v>2.2000000000000002</v>
      </c>
      <c r="E138" s="49">
        <v>6</v>
      </c>
      <c r="F138" s="28"/>
      <c r="G138" s="28"/>
      <c r="H138" s="28"/>
      <c r="I138" s="28"/>
      <c r="J138" s="27"/>
      <c r="K138" s="27"/>
      <c r="L138" s="28"/>
    </row>
    <row r="139" spans="1:12" ht="13.5" thickBot="1" x14ac:dyDescent="0.25">
      <c r="A139" s="27"/>
      <c r="B139" s="27"/>
      <c r="C139" s="49">
        <v>13</v>
      </c>
      <c r="D139" s="50">
        <v>2</v>
      </c>
      <c r="E139" s="49">
        <v>7</v>
      </c>
      <c r="F139" s="28"/>
      <c r="G139" s="28"/>
      <c r="H139" s="28"/>
      <c r="I139" s="28"/>
      <c r="J139" s="27"/>
      <c r="K139" s="27"/>
      <c r="L139" s="28"/>
    </row>
    <row r="140" spans="1:12" ht="13.5" thickBot="1" x14ac:dyDescent="0.25">
      <c r="A140" s="27"/>
      <c r="B140" s="27"/>
      <c r="C140" s="49">
        <v>14</v>
      </c>
      <c r="D140" s="50">
        <v>3.2</v>
      </c>
      <c r="E140" s="49">
        <v>7</v>
      </c>
      <c r="F140" s="28"/>
      <c r="G140" s="28"/>
      <c r="H140" s="28"/>
      <c r="I140" s="28"/>
      <c r="J140" s="27"/>
      <c r="K140" s="27"/>
      <c r="L140" s="28"/>
    </row>
    <row r="141" spans="1:12" ht="13.5" thickBot="1" x14ac:dyDescent="0.25">
      <c r="A141" s="27"/>
      <c r="B141" s="27"/>
      <c r="C141" s="49">
        <v>15</v>
      </c>
      <c r="D141" s="50">
        <v>2.2000000000000002</v>
      </c>
      <c r="E141" s="49">
        <v>8</v>
      </c>
      <c r="F141" s="28"/>
      <c r="G141" s="28"/>
      <c r="H141" s="28"/>
      <c r="I141" s="28"/>
      <c r="J141" s="27"/>
      <c r="K141" s="27"/>
      <c r="L141" s="28"/>
    </row>
    <row r="142" spans="1:12" ht="13.5" thickBot="1" x14ac:dyDescent="0.25">
      <c r="A142" s="27"/>
      <c r="B142" s="27"/>
      <c r="C142" s="49">
        <v>16</v>
      </c>
      <c r="D142" s="50">
        <v>2.6</v>
      </c>
      <c r="E142" s="49">
        <v>8</v>
      </c>
      <c r="F142" s="28"/>
      <c r="G142" s="28"/>
      <c r="H142" s="28"/>
      <c r="I142" s="28"/>
      <c r="J142" s="27"/>
      <c r="K142" s="27"/>
      <c r="L142" s="28"/>
    </row>
    <row r="143" spans="1:12" ht="13.5" thickBot="1" x14ac:dyDescent="0.25">
      <c r="A143" s="27"/>
      <c r="B143" s="27"/>
      <c r="C143" s="49">
        <v>17</v>
      </c>
      <c r="D143" s="50">
        <v>4.3</v>
      </c>
      <c r="E143" s="49">
        <v>9</v>
      </c>
      <c r="F143" s="28"/>
      <c r="G143" s="28"/>
      <c r="H143" s="28"/>
      <c r="I143" s="28"/>
      <c r="J143" s="27"/>
      <c r="K143" s="27"/>
      <c r="L143" s="28"/>
    </row>
    <row r="144" spans="1:12" ht="13.5" thickBot="1" x14ac:dyDescent="0.25">
      <c r="A144" s="27"/>
      <c r="B144" s="27"/>
      <c r="C144" s="49">
        <v>18</v>
      </c>
      <c r="D144" s="50">
        <v>2</v>
      </c>
      <c r="E144" s="49">
        <v>9</v>
      </c>
      <c r="F144" s="28"/>
      <c r="G144" s="28"/>
      <c r="H144" s="27"/>
      <c r="I144" s="28"/>
      <c r="J144" s="27"/>
      <c r="K144" s="27"/>
      <c r="L144" s="28"/>
    </row>
    <row r="145" spans="1:12" ht="13.5" thickBot="1" x14ac:dyDescent="0.25">
      <c r="A145" s="27"/>
      <c r="B145" s="27"/>
      <c r="C145" s="49">
        <v>19</v>
      </c>
      <c r="D145" s="50">
        <v>3.3</v>
      </c>
      <c r="E145" s="49">
        <v>10</v>
      </c>
      <c r="F145" s="28"/>
      <c r="G145" s="28"/>
      <c r="H145" s="27"/>
      <c r="I145" s="28"/>
      <c r="J145" s="27"/>
      <c r="K145" s="27"/>
      <c r="L145" s="28"/>
    </row>
    <row r="146" spans="1:12" ht="13.5" thickBot="1" x14ac:dyDescent="0.25">
      <c r="A146" s="27"/>
      <c r="B146" s="27"/>
      <c r="C146" s="49">
        <v>20</v>
      </c>
      <c r="D146" s="50">
        <v>2.4</v>
      </c>
      <c r="E146" s="49">
        <v>10</v>
      </c>
      <c r="F146" s="28"/>
      <c r="G146" s="28"/>
      <c r="H146" s="27"/>
      <c r="I146" s="28"/>
      <c r="J146" s="27"/>
      <c r="K146" s="27"/>
      <c r="L146" s="28"/>
    </row>
    <row r="147" spans="1:12" ht="13.5" thickBot="1" x14ac:dyDescent="0.25">
      <c r="A147" s="27"/>
      <c r="B147" s="27"/>
      <c r="C147" s="49">
        <v>21</v>
      </c>
      <c r="D147" s="50">
        <v>2.4</v>
      </c>
      <c r="E147" s="49">
        <v>11</v>
      </c>
      <c r="F147" s="28"/>
      <c r="G147" s="28"/>
      <c r="H147" s="27"/>
      <c r="I147" s="28"/>
      <c r="J147" s="27"/>
      <c r="K147" s="27"/>
      <c r="L147" s="28"/>
    </row>
    <row r="148" spans="1:12" ht="13.5" thickBot="1" x14ac:dyDescent="0.25">
      <c r="A148" s="27"/>
      <c r="B148" s="27"/>
      <c r="C148" s="49">
        <v>22</v>
      </c>
      <c r="D148" s="50">
        <v>2.4</v>
      </c>
      <c r="E148" s="49">
        <v>11</v>
      </c>
      <c r="F148" s="28"/>
      <c r="G148" s="28"/>
      <c r="H148" s="27"/>
      <c r="I148" s="28"/>
      <c r="J148" s="27"/>
      <c r="K148" s="27"/>
      <c r="L148" s="28"/>
    </row>
    <row r="149" spans="1:12" ht="13.5" thickBot="1" x14ac:dyDescent="0.25">
      <c r="A149" s="27"/>
      <c r="B149" s="27"/>
      <c r="C149" s="49">
        <v>23</v>
      </c>
      <c r="D149" s="50">
        <v>3.2</v>
      </c>
      <c r="E149" s="49">
        <v>12</v>
      </c>
      <c r="F149" s="28"/>
      <c r="G149" s="28"/>
      <c r="H149" s="27"/>
      <c r="I149" s="28"/>
      <c r="J149" s="27"/>
      <c r="K149" s="27"/>
      <c r="L149" s="28"/>
    </row>
    <row r="150" spans="1:12" ht="13.5" thickBot="1" x14ac:dyDescent="0.25">
      <c r="A150" s="27"/>
      <c r="B150" s="27"/>
      <c r="C150" s="49">
        <v>24</v>
      </c>
      <c r="D150" s="50">
        <v>3.6</v>
      </c>
      <c r="E150" s="49">
        <v>12</v>
      </c>
      <c r="F150" s="28"/>
      <c r="G150" s="28"/>
      <c r="H150" s="27"/>
      <c r="I150" s="28"/>
      <c r="J150" s="27"/>
      <c r="K150" s="27"/>
      <c r="L150" s="28"/>
    </row>
    <row r="151" spans="1:12" ht="13.5" thickBot="1" x14ac:dyDescent="0.25">
      <c r="A151" s="27"/>
      <c r="B151" s="27"/>
      <c r="C151" s="49">
        <v>25</v>
      </c>
      <c r="D151" s="50">
        <v>2.8</v>
      </c>
      <c r="E151" s="49">
        <v>13</v>
      </c>
      <c r="F151" s="28"/>
      <c r="G151" s="28"/>
      <c r="H151" s="27"/>
      <c r="I151" s="28"/>
      <c r="J151" s="27"/>
      <c r="K151" s="27"/>
      <c r="L151" s="28"/>
    </row>
    <row r="152" spans="1:12" ht="13.5" thickBot="1" x14ac:dyDescent="0.25">
      <c r="A152" s="27"/>
      <c r="B152" s="27"/>
      <c r="C152" s="49">
        <v>26</v>
      </c>
      <c r="D152" s="50">
        <v>4.5999999999999996</v>
      </c>
      <c r="E152" s="49">
        <v>13</v>
      </c>
      <c r="F152" s="28"/>
      <c r="G152" s="28"/>
      <c r="H152" s="27"/>
      <c r="I152" s="28"/>
      <c r="J152" s="27"/>
      <c r="K152" s="27"/>
      <c r="L152" s="28"/>
    </row>
    <row r="153" spans="1:12" ht="13.5" thickBot="1" x14ac:dyDescent="0.25">
      <c r="A153" s="27"/>
      <c r="B153" s="27"/>
      <c r="C153" s="49">
        <v>27</v>
      </c>
      <c r="D153" s="50">
        <v>2.2000000000000002</v>
      </c>
      <c r="E153" s="49">
        <v>14</v>
      </c>
      <c r="F153" s="28"/>
      <c r="G153" s="28"/>
      <c r="H153" s="27"/>
      <c r="I153" s="28"/>
      <c r="J153" s="27"/>
      <c r="K153" s="27"/>
      <c r="L153" s="28"/>
    </row>
    <row r="154" spans="1:12" ht="13.5" thickBot="1" x14ac:dyDescent="0.25">
      <c r="A154" s="27"/>
      <c r="B154" s="27"/>
      <c r="C154" s="49">
        <v>28</v>
      </c>
      <c r="D154" s="50">
        <v>5.4</v>
      </c>
      <c r="E154" s="49">
        <v>14</v>
      </c>
      <c r="F154" s="28"/>
      <c r="G154" s="28"/>
      <c r="H154" s="27"/>
      <c r="I154" s="28"/>
      <c r="J154" s="27"/>
      <c r="K154" s="27"/>
      <c r="L154" s="28"/>
    </row>
    <row r="155" spans="1:12" ht="13.5" thickBot="1" x14ac:dyDescent="0.25">
      <c r="A155" s="27"/>
      <c r="B155" s="27"/>
      <c r="C155" s="49">
        <v>29</v>
      </c>
      <c r="D155" s="50">
        <v>2.8</v>
      </c>
      <c r="E155" s="49">
        <v>15</v>
      </c>
      <c r="F155" s="28"/>
      <c r="G155" s="28"/>
      <c r="H155" s="27"/>
      <c r="I155" s="28"/>
      <c r="J155" s="27"/>
      <c r="K155" s="27"/>
      <c r="L155" s="28"/>
    </row>
    <row r="156" spans="1:12" ht="13.5" thickBot="1" x14ac:dyDescent="0.25">
      <c r="A156" s="27"/>
      <c r="B156" s="27"/>
      <c r="C156" s="49">
        <v>30</v>
      </c>
      <c r="D156" s="50">
        <v>2.6</v>
      </c>
      <c r="E156" s="49">
        <v>15</v>
      </c>
      <c r="F156" s="28"/>
      <c r="G156" s="28"/>
      <c r="H156" s="28"/>
      <c r="I156" s="28"/>
      <c r="J156" s="28"/>
      <c r="K156" s="28"/>
      <c r="L156" s="28"/>
    </row>
    <row r="157" spans="1:12" ht="13.5" thickBot="1" x14ac:dyDescent="0.25">
      <c r="A157" s="27"/>
      <c r="B157" s="27"/>
      <c r="C157" s="49">
        <v>31</v>
      </c>
      <c r="D157" s="50">
        <v>2.2000000000000002</v>
      </c>
      <c r="E157" s="49">
        <v>16</v>
      </c>
      <c r="F157" s="28"/>
      <c r="G157" s="28"/>
      <c r="H157" s="28"/>
      <c r="I157" s="28"/>
      <c r="J157" s="28"/>
      <c r="K157" s="28"/>
      <c r="L157" s="28"/>
    </row>
    <row r="158" spans="1:12" ht="13.5" thickBot="1" x14ac:dyDescent="0.25">
      <c r="A158" s="27"/>
      <c r="B158" s="27"/>
      <c r="C158" s="49">
        <v>32</v>
      </c>
      <c r="D158" s="50">
        <v>2.2000000000000002</v>
      </c>
      <c r="E158" s="49">
        <v>16</v>
      </c>
      <c r="F158" s="28"/>
      <c r="G158" s="28"/>
      <c r="H158" s="28"/>
      <c r="I158" s="28"/>
      <c r="J158" s="28"/>
      <c r="K158" s="28"/>
      <c r="L158" s="28"/>
    </row>
    <row r="159" spans="1:12" ht="13.5" thickBot="1" x14ac:dyDescent="0.25">
      <c r="A159" s="27"/>
      <c r="B159" s="27"/>
      <c r="C159" s="49">
        <v>33</v>
      </c>
      <c r="D159" s="50">
        <v>4.4000000000000004</v>
      </c>
      <c r="E159" s="49">
        <v>17</v>
      </c>
      <c r="F159" s="28"/>
      <c r="G159" s="28"/>
      <c r="H159" s="28"/>
      <c r="I159" s="28"/>
      <c r="J159" s="28"/>
      <c r="K159" s="28"/>
      <c r="L159" s="28"/>
    </row>
    <row r="160" spans="1:12" ht="13.5" thickBot="1" x14ac:dyDescent="0.25">
      <c r="A160" s="27"/>
      <c r="B160" s="27"/>
      <c r="C160" s="49">
        <v>34</v>
      </c>
      <c r="D160" s="50">
        <v>2.9</v>
      </c>
      <c r="E160" s="49">
        <v>17</v>
      </c>
      <c r="F160" s="28"/>
      <c r="G160" s="28"/>
      <c r="H160" s="27"/>
      <c r="I160" s="27"/>
      <c r="J160" s="27"/>
      <c r="K160" s="27"/>
      <c r="L160" s="28"/>
    </row>
    <row r="161" spans="1:12" ht="13.5" thickBot="1" x14ac:dyDescent="0.25">
      <c r="A161" s="27"/>
      <c r="B161" s="27"/>
      <c r="C161" s="49">
        <v>35</v>
      </c>
      <c r="D161" s="50">
        <v>2.9</v>
      </c>
      <c r="E161" s="49">
        <v>18</v>
      </c>
      <c r="F161" s="28"/>
      <c r="G161" s="28"/>
      <c r="H161" s="27"/>
      <c r="I161" s="27"/>
      <c r="J161" s="27"/>
      <c r="K161" s="27"/>
      <c r="L161" s="28"/>
    </row>
    <row r="162" spans="1:12" ht="13.5" thickBot="1" x14ac:dyDescent="0.25">
      <c r="A162" s="27"/>
      <c r="B162" s="27"/>
      <c r="C162" s="49">
        <v>36</v>
      </c>
      <c r="D162" s="50">
        <v>2.5</v>
      </c>
      <c r="E162" s="49">
        <v>18</v>
      </c>
      <c r="F162" s="28"/>
      <c r="G162" s="28"/>
      <c r="H162" s="27"/>
      <c r="I162" s="27"/>
      <c r="J162" s="27"/>
      <c r="K162" s="27"/>
      <c r="L162" s="28"/>
    </row>
    <row r="163" spans="1:12" ht="13.5" thickBot="1" x14ac:dyDescent="0.25">
      <c r="A163" s="27"/>
      <c r="B163" s="27"/>
      <c r="C163" s="49">
        <v>37</v>
      </c>
      <c r="D163" s="50">
        <v>2.4</v>
      </c>
      <c r="E163" s="49">
        <v>19</v>
      </c>
      <c r="F163" s="28"/>
      <c r="G163" s="28"/>
      <c r="H163" s="27"/>
      <c r="I163" s="27"/>
      <c r="J163" s="27"/>
      <c r="K163" s="27"/>
      <c r="L163" s="28"/>
    </row>
    <row r="164" spans="1:12" ht="13.5" thickBot="1" x14ac:dyDescent="0.25">
      <c r="A164" s="27"/>
      <c r="B164" s="27"/>
      <c r="C164" s="49">
        <v>38</v>
      </c>
      <c r="D164" s="50">
        <v>3.9</v>
      </c>
      <c r="E164" s="49">
        <v>19</v>
      </c>
      <c r="F164" s="28"/>
      <c r="G164" s="28"/>
      <c r="H164" s="27"/>
      <c r="I164" s="27"/>
      <c r="J164" s="27"/>
      <c r="K164" s="27"/>
      <c r="L164" s="28"/>
    </row>
    <row r="165" spans="1:12" ht="13.5" thickBot="1" x14ac:dyDescent="0.25">
      <c r="A165" s="27"/>
      <c r="B165" s="27"/>
      <c r="C165" s="49">
        <v>39</v>
      </c>
      <c r="D165" s="50">
        <v>5.0999999999999996</v>
      </c>
      <c r="E165" s="49">
        <v>20</v>
      </c>
      <c r="F165" s="28"/>
      <c r="G165" s="28"/>
      <c r="H165" s="27"/>
      <c r="I165" s="27"/>
      <c r="J165" s="28"/>
      <c r="K165" s="28"/>
      <c r="L165" s="28"/>
    </row>
    <row r="166" spans="1:12" ht="13.5" thickBot="1" x14ac:dyDescent="0.25">
      <c r="A166" s="27"/>
      <c r="B166" s="27"/>
      <c r="C166" s="49">
        <v>40</v>
      </c>
      <c r="D166" s="50">
        <v>3.5</v>
      </c>
      <c r="E166" s="49">
        <v>20</v>
      </c>
      <c r="F166" s="28"/>
      <c r="G166" s="28"/>
      <c r="H166" s="27"/>
      <c r="I166" s="27"/>
      <c r="J166" s="28"/>
      <c r="K166" s="28"/>
      <c r="L166" s="28"/>
    </row>
    <row r="167" spans="1:12" ht="13.5" thickBot="1" x14ac:dyDescent="0.25">
      <c r="A167" s="27"/>
      <c r="B167" s="27"/>
      <c r="C167" s="49">
        <v>41</v>
      </c>
      <c r="D167" s="50">
        <v>2</v>
      </c>
      <c r="E167" s="49">
        <v>21</v>
      </c>
      <c r="F167" s="28"/>
      <c r="G167" s="28"/>
      <c r="H167" s="27"/>
      <c r="I167" s="27"/>
      <c r="J167" s="27"/>
      <c r="K167" s="27"/>
      <c r="L167" s="27"/>
    </row>
    <row r="168" spans="1:12" ht="13.5" thickBot="1" x14ac:dyDescent="0.25">
      <c r="A168" s="27"/>
      <c r="B168" s="27"/>
      <c r="C168" s="49">
        <v>42</v>
      </c>
      <c r="D168" s="50">
        <v>3.9</v>
      </c>
      <c r="E168" s="49">
        <v>21</v>
      </c>
      <c r="F168" s="28"/>
      <c r="G168" s="28"/>
      <c r="H168" s="27"/>
      <c r="I168" s="27"/>
      <c r="J168" s="27"/>
      <c r="K168" s="27"/>
      <c r="L168" s="27"/>
    </row>
    <row r="169" spans="1:12" ht="13.5" thickBot="1" x14ac:dyDescent="0.25">
      <c r="A169" s="27"/>
      <c r="B169" s="27"/>
      <c r="C169" s="49">
        <v>43</v>
      </c>
      <c r="D169" s="50">
        <v>3.3</v>
      </c>
      <c r="E169" s="49">
        <v>22</v>
      </c>
      <c r="F169" s="28"/>
      <c r="G169" s="27"/>
      <c r="H169" s="27"/>
      <c r="I169" s="27"/>
      <c r="J169" s="27"/>
      <c r="K169" s="27"/>
      <c r="L169" s="27"/>
    </row>
    <row r="170" spans="1:12" ht="13.5" thickBot="1" x14ac:dyDescent="0.25">
      <c r="A170" s="27"/>
      <c r="B170" s="27"/>
      <c r="C170" s="49">
        <v>44</v>
      </c>
      <c r="D170" s="50">
        <v>2</v>
      </c>
      <c r="E170" s="49">
        <v>22</v>
      </c>
      <c r="F170" s="27"/>
      <c r="G170" s="27"/>
      <c r="H170" s="27"/>
      <c r="I170" s="27"/>
      <c r="J170" s="27"/>
      <c r="K170" s="27"/>
      <c r="L170" s="27"/>
    </row>
    <row r="171" spans="1:12" ht="13.5" thickBot="1" x14ac:dyDescent="0.25">
      <c r="A171" s="27"/>
      <c r="B171" s="27"/>
      <c r="C171" s="49">
        <v>45</v>
      </c>
      <c r="D171" s="50">
        <v>2.8</v>
      </c>
      <c r="E171" s="49">
        <v>23</v>
      </c>
      <c r="F171" s="27"/>
      <c r="G171" s="27"/>
      <c r="H171" s="27"/>
      <c r="I171" s="27"/>
      <c r="J171" s="27"/>
      <c r="K171" s="27"/>
      <c r="L171" s="27"/>
    </row>
    <row r="172" spans="1:12" ht="13.5" thickBot="1" x14ac:dyDescent="0.25">
      <c r="A172" s="27"/>
      <c r="B172" s="27"/>
      <c r="C172" s="49">
        <v>46</v>
      </c>
      <c r="D172" s="50">
        <v>2.5</v>
      </c>
      <c r="E172" s="49">
        <v>23</v>
      </c>
      <c r="F172" s="27"/>
      <c r="G172" s="27"/>
      <c r="H172" s="27"/>
      <c r="I172" s="27"/>
      <c r="J172" s="27"/>
      <c r="K172" s="27"/>
      <c r="L172" s="27"/>
    </row>
    <row r="173" spans="1:12" ht="13.5" thickBot="1" x14ac:dyDescent="0.25">
      <c r="A173" s="27"/>
      <c r="B173" s="27"/>
      <c r="C173" s="49">
        <v>47</v>
      </c>
      <c r="D173" s="50">
        <v>3.1</v>
      </c>
      <c r="E173" s="49">
        <v>24</v>
      </c>
      <c r="F173" s="27"/>
      <c r="G173" s="27"/>
      <c r="H173" s="27"/>
      <c r="I173" s="27"/>
      <c r="J173" s="27"/>
      <c r="K173" s="27"/>
      <c r="L173" s="27"/>
    </row>
    <row r="174" spans="1:12" ht="13.5" thickBot="1" x14ac:dyDescent="0.25">
      <c r="A174" s="27"/>
      <c r="B174" s="27"/>
      <c r="C174" s="49">
        <v>48</v>
      </c>
      <c r="D174" s="50">
        <v>3.3</v>
      </c>
      <c r="E174" s="49">
        <v>24</v>
      </c>
      <c r="F174" s="27"/>
      <c r="G174" s="27"/>
      <c r="H174" s="27"/>
      <c r="I174" s="27"/>
      <c r="J174" s="27"/>
      <c r="K174" s="27"/>
      <c r="L174" s="27"/>
    </row>
    <row r="175" spans="1:12" ht="13.5" thickBot="1" x14ac:dyDescent="0.25">
      <c r="A175" s="27"/>
      <c r="B175" s="27"/>
      <c r="C175" s="49">
        <v>49</v>
      </c>
      <c r="D175" s="50">
        <v>4.3</v>
      </c>
      <c r="E175" s="49">
        <v>25</v>
      </c>
      <c r="F175" s="27"/>
      <c r="G175" s="27"/>
      <c r="H175" s="27"/>
      <c r="I175" s="27"/>
      <c r="J175" s="27"/>
      <c r="K175" s="27"/>
      <c r="L175" s="27"/>
    </row>
    <row r="176" spans="1:12" ht="13.5" thickBot="1" x14ac:dyDescent="0.25">
      <c r="A176" s="27"/>
      <c r="B176" s="27"/>
      <c r="C176" s="49">
        <v>50</v>
      </c>
      <c r="D176" s="50">
        <v>1.7</v>
      </c>
      <c r="E176" s="49">
        <v>25</v>
      </c>
      <c r="F176" s="27"/>
      <c r="G176" s="27"/>
      <c r="H176" s="27"/>
      <c r="I176" s="27"/>
      <c r="J176" s="27"/>
      <c r="K176" s="27"/>
      <c r="L176" s="27"/>
    </row>
    <row r="177" spans="1:12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</sheetData>
  <sheetProtection algorithmName="SHA-512" hashValue="FjniTdmw+Ojk9RKSYR/01E/XDDe2YD+NME3y36zccikcG0sJaSWxiMlbUUbWXo4AK6iEornLCWRVMYaaGMF5EQ==" saltValue="S2ne9x2ENzmShf2M+8WwSA==" spinCount="100000" sheet="1" objects="1" scenarios="1"/>
  <mergeCells count="1">
    <mergeCell ref="D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Introduction</vt:lpstr>
      <vt:lpstr>Skewness Kurtosis Norm Tests</vt:lpstr>
      <vt:lpstr>Example Data Sets</vt:lpstr>
      <vt:lpstr>'Skewness Kurtosis Norm Tests'!Ave</vt:lpstr>
      <vt:lpstr>Kurt</vt:lpstr>
      <vt:lpstr>'Skewness Kurtosis Norm Tests'!N</vt:lpstr>
      <vt:lpstr>'Skewness Kurtosis Norm Tests'!SD</vt:lpstr>
      <vt:lpstr>Skew</vt:lpstr>
      <vt:lpstr>'Skewness Kurtosis Norm Tests'!Type</vt:lpstr>
    </vt:vector>
  </TitlesOfParts>
  <Company>Taylor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STAT-18 - Skewness Kurtosis Normality Tests</dc:title>
  <dc:creator>Wayne Taylor</dc:creator>
  <cp:lastModifiedBy>Wayne</cp:lastModifiedBy>
  <dcterms:created xsi:type="dcterms:W3CDTF">2008-10-23T00:43:20Z</dcterms:created>
  <dcterms:modified xsi:type="dcterms:W3CDTF">2017-08-31T00:59:34Z</dcterms:modified>
</cp:coreProperties>
</file>